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5670" windowHeight="5610" tabRatio="813" activeTab="13"/>
  </bookViews>
  <sheets>
    <sheet name="توجه" sheetId="1" r:id="rId1"/>
    <sheet name="فروردين" sheetId="2" r:id="rId2"/>
    <sheet name="ارديبهشت" sheetId="3" r:id="rId3"/>
    <sheet name="خرداد" sheetId="4" r:id="rId4"/>
    <sheet name="تير" sheetId="5" r:id="rId5"/>
    <sheet name="مرداد" sheetId="6" r:id="rId6"/>
    <sheet name="شهريور" sheetId="7" r:id="rId7"/>
    <sheet name="مهر" sheetId="8" r:id="rId8"/>
    <sheet name="ابان" sheetId="9" r:id="rId9"/>
    <sheet name="اذر" sheetId="10" r:id="rId10"/>
    <sheet name="دي" sheetId="11" r:id="rId11"/>
    <sheet name="بهمن" sheetId="12" r:id="rId12"/>
    <sheet name="اسفند" sheetId="13" r:id="rId13"/>
    <sheet name="ساليانه" sheetId="14" r:id="rId14"/>
  </sheets>
  <definedNames/>
  <calcPr fullCalcOnLoad="1"/>
</workbook>
</file>

<file path=xl/sharedStrings.xml><?xml version="1.0" encoding="utf-8"?>
<sst xmlns="http://schemas.openxmlformats.org/spreadsheetml/2006/main" count="830" uniqueCount="226">
  <si>
    <t>روز</t>
  </si>
  <si>
    <t>رطوبت نسبي (درصد)</t>
  </si>
  <si>
    <t>بارندگي</t>
  </si>
  <si>
    <t>حداكثرسرعت باد</t>
  </si>
  <si>
    <t>تبخير</t>
  </si>
  <si>
    <t xml:space="preserve">ساعت </t>
  </si>
  <si>
    <t>ارتفاع</t>
  </si>
  <si>
    <t>ملاحضات</t>
  </si>
  <si>
    <t>حداقل</t>
  </si>
  <si>
    <t>حداكثر</t>
  </si>
  <si>
    <t xml:space="preserve">حداقل </t>
  </si>
  <si>
    <t xml:space="preserve"> حداكثر</t>
  </si>
  <si>
    <t xml:space="preserve"> ميليمتر </t>
  </si>
  <si>
    <t>متريرثانيه</t>
  </si>
  <si>
    <t>آفتاب</t>
  </si>
  <si>
    <t>برف</t>
  </si>
  <si>
    <t>ميانگين</t>
  </si>
  <si>
    <t>ماه:</t>
  </si>
  <si>
    <t>سال:</t>
  </si>
  <si>
    <r>
      <t xml:space="preserve">درجه حرارت </t>
    </r>
    <r>
      <rPr>
        <sz val="6"/>
        <rFont val="Badr"/>
        <family val="0"/>
      </rPr>
      <t>(سانتيكراد)</t>
    </r>
  </si>
  <si>
    <t>خلاصه آمار ماهيانه ايستگاه</t>
  </si>
  <si>
    <t>سازمان هواشناسي كشور</t>
  </si>
  <si>
    <t>اداره كل هواشناسي استان سمنان</t>
  </si>
  <si>
    <t>فروردين</t>
  </si>
  <si>
    <t>سالانه</t>
  </si>
  <si>
    <t>ارديبهشت</t>
  </si>
  <si>
    <t>خرداد</t>
  </si>
  <si>
    <t>تير</t>
  </si>
  <si>
    <t>مرداد</t>
  </si>
  <si>
    <t>شهريور</t>
  </si>
  <si>
    <t>مهر</t>
  </si>
  <si>
    <t>آبان</t>
  </si>
  <si>
    <t>آذر</t>
  </si>
  <si>
    <t>دي</t>
  </si>
  <si>
    <t>بهمن</t>
  </si>
  <si>
    <t>اسفند</t>
  </si>
  <si>
    <t>يخبندان</t>
  </si>
  <si>
    <t>ميليمتر</t>
  </si>
  <si>
    <t>مطلق</t>
  </si>
  <si>
    <t>ماه</t>
  </si>
  <si>
    <t>تعداد</t>
  </si>
  <si>
    <t>درجه حرارت  (سانتيگراد)</t>
  </si>
  <si>
    <t>قشار</t>
  </si>
  <si>
    <t>روزانه</t>
  </si>
  <si>
    <t>دی</t>
  </si>
  <si>
    <t>بسمه تعالی</t>
  </si>
  <si>
    <t xml:space="preserve">خلاصه آمارسالانه </t>
  </si>
  <si>
    <t>سمنان</t>
  </si>
  <si>
    <t>ملاحظات</t>
  </si>
  <si>
    <t>18004</t>
  </si>
  <si>
    <t>21004</t>
  </si>
  <si>
    <t>tr</t>
  </si>
  <si>
    <t>03007</t>
  </si>
  <si>
    <t>36004</t>
  </si>
  <si>
    <t>رگبار باران</t>
  </si>
  <si>
    <t>21003</t>
  </si>
  <si>
    <t>15003</t>
  </si>
  <si>
    <t>18005</t>
  </si>
  <si>
    <t>22005</t>
  </si>
  <si>
    <t>36006</t>
  </si>
  <si>
    <t>21007</t>
  </si>
  <si>
    <t>35007</t>
  </si>
  <si>
    <t>27003</t>
  </si>
  <si>
    <t>18003</t>
  </si>
  <si>
    <t>36008</t>
  </si>
  <si>
    <t>21005</t>
  </si>
  <si>
    <t>27005</t>
  </si>
  <si>
    <t>36010</t>
  </si>
  <si>
    <t>36009</t>
  </si>
  <si>
    <t>36007</t>
  </si>
  <si>
    <t>36005</t>
  </si>
  <si>
    <t>24004</t>
  </si>
  <si>
    <t>03008</t>
  </si>
  <si>
    <t>09008</t>
  </si>
  <si>
    <t>09004</t>
  </si>
  <si>
    <t>09007</t>
  </si>
  <si>
    <t>06007</t>
  </si>
  <si>
    <t>18007</t>
  </si>
  <si>
    <t>33006</t>
  </si>
  <si>
    <t>36011</t>
  </si>
  <si>
    <t>28006</t>
  </si>
  <si>
    <t>06009</t>
  </si>
  <si>
    <t>33003</t>
  </si>
  <si>
    <t>04004</t>
  </si>
  <si>
    <t>03005</t>
  </si>
  <si>
    <t>09006</t>
  </si>
  <si>
    <t>09005</t>
  </si>
  <si>
    <t>24003</t>
  </si>
  <si>
    <t>06005</t>
  </si>
  <si>
    <t>09003</t>
  </si>
  <si>
    <t>23003</t>
  </si>
  <si>
    <t>11004</t>
  </si>
  <si>
    <t>20005</t>
  </si>
  <si>
    <t>باران</t>
  </si>
  <si>
    <t>رگبار باران - باران</t>
  </si>
  <si>
    <t>32004</t>
  </si>
  <si>
    <t>26004</t>
  </si>
  <si>
    <t>TR</t>
  </si>
  <si>
    <t>21009</t>
  </si>
  <si>
    <t>27004</t>
  </si>
  <si>
    <t>34005</t>
  </si>
  <si>
    <t>13004</t>
  </si>
  <si>
    <t>21006</t>
  </si>
  <si>
    <t>19007</t>
  </si>
  <si>
    <t>22007</t>
  </si>
  <si>
    <t>12009</t>
  </si>
  <si>
    <t>24010</t>
  </si>
  <si>
    <t>مه</t>
  </si>
  <si>
    <t>19005</t>
  </si>
  <si>
    <t>24005</t>
  </si>
  <si>
    <t>02008</t>
  </si>
  <si>
    <t>20004</t>
  </si>
  <si>
    <t xml:space="preserve">رگبار باران </t>
  </si>
  <si>
    <t>12003</t>
  </si>
  <si>
    <t>19006</t>
  </si>
  <si>
    <t>30008</t>
  </si>
  <si>
    <t>33007</t>
  </si>
  <si>
    <t>رگبار باران- رعد و برق</t>
  </si>
  <si>
    <t>35011</t>
  </si>
  <si>
    <t>27021</t>
  </si>
  <si>
    <t>طوفان - رعد و برق</t>
  </si>
  <si>
    <t>01007</t>
  </si>
  <si>
    <t>برق</t>
  </si>
  <si>
    <t>24006</t>
  </si>
  <si>
    <t>12005</t>
  </si>
  <si>
    <t>33005</t>
  </si>
  <si>
    <t>رگبار تگرگ - رعد و برق</t>
  </si>
  <si>
    <t>31007</t>
  </si>
  <si>
    <t>24008</t>
  </si>
  <si>
    <t>03009</t>
  </si>
  <si>
    <t>رگبار باران و رعد و برق</t>
  </si>
  <si>
    <t>07007</t>
  </si>
  <si>
    <t>13008</t>
  </si>
  <si>
    <t>رگبار باران - رعد و برق</t>
  </si>
  <si>
    <t>33009</t>
  </si>
  <si>
    <t>36013</t>
  </si>
  <si>
    <t>27007</t>
  </si>
  <si>
    <t>26007</t>
  </si>
  <si>
    <t>22009</t>
  </si>
  <si>
    <t>17005</t>
  </si>
  <si>
    <t>36012</t>
  </si>
  <si>
    <t>07005</t>
  </si>
  <si>
    <t>06010</t>
  </si>
  <si>
    <t>34007</t>
  </si>
  <si>
    <t>35010</t>
  </si>
  <si>
    <t>05005</t>
  </si>
  <si>
    <t>33020</t>
  </si>
  <si>
    <t>34011</t>
  </si>
  <si>
    <t>35006</t>
  </si>
  <si>
    <t>06006</t>
  </si>
  <si>
    <t>رعد و برق -رگبار باران</t>
  </si>
  <si>
    <t>07009</t>
  </si>
  <si>
    <t>05010</t>
  </si>
  <si>
    <t>08006</t>
  </si>
  <si>
    <t>12007</t>
  </si>
  <si>
    <t>15009</t>
  </si>
  <si>
    <t>07008</t>
  </si>
  <si>
    <t>03004</t>
  </si>
  <si>
    <t>34010</t>
  </si>
  <si>
    <t>05006</t>
  </si>
  <si>
    <t>04010</t>
  </si>
  <si>
    <t>03006</t>
  </si>
  <si>
    <t>35009</t>
  </si>
  <si>
    <t>04005</t>
  </si>
  <si>
    <t>رعد و برق- رگبار باران</t>
  </si>
  <si>
    <t>11005</t>
  </si>
  <si>
    <t>01009</t>
  </si>
  <si>
    <t>15006</t>
  </si>
  <si>
    <t>08005</t>
  </si>
  <si>
    <t>02003</t>
  </si>
  <si>
    <t>04009</t>
  </si>
  <si>
    <t>18006</t>
  </si>
  <si>
    <t>07004</t>
  </si>
  <si>
    <t>30004</t>
  </si>
  <si>
    <t>23004</t>
  </si>
  <si>
    <t>30003</t>
  </si>
  <si>
    <t>07003</t>
  </si>
  <si>
    <t>21002</t>
  </si>
  <si>
    <t>29003</t>
  </si>
  <si>
    <t>20003</t>
  </si>
  <si>
    <t>22004</t>
  </si>
  <si>
    <t>27002</t>
  </si>
  <si>
    <t>19004</t>
  </si>
  <si>
    <t>33002</t>
  </si>
  <si>
    <t>27006</t>
  </si>
  <si>
    <t>28007</t>
  </si>
  <si>
    <t>17003</t>
  </si>
  <si>
    <t>19003</t>
  </si>
  <si>
    <t>35004</t>
  </si>
  <si>
    <t>34002</t>
  </si>
  <si>
    <t>06003</t>
  </si>
  <si>
    <t>36002</t>
  </si>
  <si>
    <t>16002</t>
  </si>
  <si>
    <t>35001</t>
  </si>
  <si>
    <t>18002</t>
  </si>
  <si>
    <t>09002</t>
  </si>
  <si>
    <t>باران - میست</t>
  </si>
  <si>
    <t>35002</t>
  </si>
  <si>
    <t>میست</t>
  </si>
  <si>
    <t>19002</t>
  </si>
  <si>
    <t>36003</t>
  </si>
  <si>
    <t>03003</t>
  </si>
  <si>
    <t>34004</t>
  </si>
  <si>
    <t>باران - برف</t>
  </si>
  <si>
    <t>36001</t>
  </si>
  <si>
    <t>برف - میست</t>
  </si>
  <si>
    <t>هیز</t>
  </si>
  <si>
    <t>07002</t>
  </si>
  <si>
    <t>هیز-میست</t>
  </si>
  <si>
    <t>29006</t>
  </si>
  <si>
    <t>31002</t>
  </si>
  <si>
    <t>11003</t>
  </si>
  <si>
    <t>08003</t>
  </si>
  <si>
    <t>05003</t>
  </si>
  <si>
    <t>25003</t>
  </si>
  <si>
    <t>30002</t>
  </si>
  <si>
    <t>35003</t>
  </si>
  <si>
    <t>رگبارباران</t>
  </si>
  <si>
    <t>01003</t>
  </si>
  <si>
    <t>21008</t>
  </si>
  <si>
    <t>34013</t>
  </si>
  <si>
    <t>باران - رگبارباران</t>
  </si>
  <si>
    <t>رعدوبرق - رگبار باران</t>
  </si>
  <si>
    <t>12002</t>
  </si>
  <si>
    <t>26003</t>
  </si>
  <si>
    <t>24011</t>
  </si>
</sst>
</file>

<file path=xl/styles.xml><?xml version="1.0" encoding="utf-8"?>
<styleSheet xmlns="http://schemas.openxmlformats.org/spreadsheetml/2006/main">
  <numFmts count="47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0\ &quot;ريال&quot;;\-#,##0\ &quot;ريال&quot;"/>
    <numFmt numFmtId="165" formatCode="#,##0\ &quot;ريال&quot;;[Red]\-#,##0\ &quot;ريال&quot;"/>
    <numFmt numFmtId="166" formatCode="#,##0.00\ &quot;ريال&quot;;\-#,##0.00\ &quot;ريال&quot;"/>
    <numFmt numFmtId="167" formatCode="#,##0.00\ &quot;ريال&quot;;[Red]\-#,##0.00\ &quot;ريال&quot;"/>
    <numFmt numFmtId="168" formatCode="_-* #,##0\ &quot;ريال&quot;_-;\-* #,##0\ &quot;ريال&quot;_-;_-* &quot;-&quot;\ &quot;ريال&quot;_-;_-@_-"/>
    <numFmt numFmtId="169" formatCode="_-* #,##0\ _ر_ي_ا_ل_-;\-* #,##0\ _ر_ي_ا_ل_-;_-* &quot;-&quot;\ _ر_ي_ا_ل_-;_-@_-"/>
    <numFmt numFmtId="170" formatCode="_-* #,##0.00\ &quot;ريال&quot;_-;\-* #,##0.00\ &quot;ريال&quot;_-;_-* &quot;-&quot;??\ &quot;ريال&quot;_-;_-@_-"/>
    <numFmt numFmtId="171" formatCode="_-* #,##0.00\ _ر_ي_ا_ل_-;\-* #,##0.00\ _ر_ي_ا_ل_-;_-* &quot;-&quot;??\ _ر_ي_ا_ل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ريال&quot;\ #,##0;\-&quot;ريال&quot;\ #,##0"/>
    <numFmt numFmtId="179" formatCode="&quot;ريال&quot;\ #,##0;[Red]\-&quot;ريال&quot;\ #,##0"/>
    <numFmt numFmtId="180" formatCode="&quot;ريال&quot;\ #,##0.00;\-&quot;ريال&quot;\ #,##0.00"/>
    <numFmt numFmtId="181" formatCode="&quot;ريال&quot;\ #,##0.00;[Red]\-&quot;ريال&quot;\ #,##0.00"/>
    <numFmt numFmtId="182" formatCode="_-&quot;ريال&quot;\ * #,##0_-;\-&quot;ريال&quot;\ * #,##0_-;_-&quot;ريال&quot;\ * &quot;-&quot;_-;_-@_-"/>
    <numFmt numFmtId="183" formatCode="_-* #,##0_-;\-* #,##0_-;_-* &quot;-&quot;_-;_-@_-"/>
    <numFmt numFmtId="184" formatCode="_-&quot;ريال&quot;\ * #,##0.00_-;\-&quot;ريال&quot;\ * #,##0.00_-;_-&quot;ريال&quot;\ * &quot;-&quot;??_-;_-@_-"/>
    <numFmt numFmtId="185" formatCode="_-* #,##0.00_-;\-* #,##0.00_-;_-* &quot;-&quot;??_-;_-@_-"/>
    <numFmt numFmtId="186" formatCode="h:mm"/>
    <numFmt numFmtId="187" formatCode="0.000000"/>
    <numFmt numFmtId="188" formatCode="0.0000000"/>
    <numFmt numFmtId="189" formatCode="0.00000"/>
    <numFmt numFmtId="190" formatCode="0.0000"/>
    <numFmt numFmtId="191" formatCode="0.000"/>
    <numFmt numFmtId="192" formatCode="0.0"/>
    <numFmt numFmtId="193" formatCode="_-* #,##0.0_-;_-* #,##0.0\-;_-* &quot;-&quot;??_-;_-@_-"/>
    <numFmt numFmtId="194" formatCode="_-* #,##0_-;_-* #,##0\-;_-* &quot;-&quot;??_-;_-@_-"/>
    <numFmt numFmtId="195" formatCode="0.000000000"/>
    <numFmt numFmtId="196" formatCode="0.0000000000"/>
    <numFmt numFmtId="197" formatCode="0.00000000000"/>
    <numFmt numFmtId="198" formatCode="0.00000000"/>
    <numFmt numFmtId="199" formatCode="B2mmm\-yy"/>
    <numFmt numFmtId="200" formatCode="B2dd/mm/yyyy"/>
    <numFmt numFmtId="201" formatCode="00000"/>
    <numFmt numFmtId="202" formatCode="[&lt;=9999999]###\-####;\(###\)\ ###\-####"/>
  </numFmts>
  <fonts count="77">
    <font>
      <sz val="10"/>
      <name val="Arial"/>
      <family val="0"/>
    </font>
    <font>
      <b/>
      <vertAlign val="subscript"/>
      <sz val="16"/>
      <name val="Badr"/>
      <family val="0"/>
    </font>
    <font>
      <b/>
      <sz val="8"/>
      <name val="Badr"/>
      <family val="0"/>
    </font>
    <font>
      <b/>
      <sz val="10"/>
      <name val="Badr"/>
      <family val="0"/>
    </font>
    <font>
      <b/>
      <sz val="9"/>
      <name val="Badr"/>
      <family val="0"/>
    </font>
    <font>
      <b/>
      <vertAlign val="subscript"/>
      <sz val="14"/>
      <name val="Badr"/>
      <family val="0"/>
    </font>
    <font>
      <b/>
      <sz val="11"/>
      <name val="Badr"/>
      <family val="0"/>
    </font>
    <font>
      <b/>
      <vertAlign val="subscript"/>
      <sz val="12"/>
      <name val="Badr"/>
      <family val="0"/>
    </font>
    <font>
      <b/>
      <sz val="12"/>
      <name val="Badr"/>
      <family val="0"/>
    </font>
    <font>
      <sz val="6"/>
      <name val="Badr"/>
      <family val="0"/>
    </font>
    <font>
      <b/>
      <sz val="10"/>
      <name val="Titr"/>
      <family val="0"/>
    </font>
    <font>
      <b/>
      <sz val="12"/>
      <name val="Titr"/>
      <family val="0"/>
    </font>
    <font>
      <b/>
      <sz val="13"/>
      <name val="Badr"/>
      <family val="0"/>
    </font>
    <font>
      <b/>
      <sz val="11"/>
      <name val="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Ferdosi"/>
      <family val="0"/>
    </font>
    <font>
      <b/>
      <sz val="9"/>
      <name val="Ferdosi"/>
      <family val="0"/>
    </font>
    <font>
      <b/>
      <sz val="11"/>
      <name val="Ferdosi"/>
      <family val="0"/>
    </font>
    <font>
      <b/>
      <sz val="18"/>
      <name val="Badr"/>
      <family val="0"/>
    </font>
    <font>
      <b/>
      <sz val="14"/>
      <name val="Homa"/>
      <family val="0"/>
    </font>
    <font>
      <b/>
      <sz val="12"/>
      <name val="Ferdosi"/>
      <family val="0"/>
    </font>
    <font>
      <b/>
      <sz val="14"/>
      <name val="Ferdosi"/>
      <family val="0"/>
    </font>
    <font>
      <b/>
      <sz val="14"/>
      <name val="Badr"/>
      <family val="0"/>
    </font>
    <font>
      <sz val="14"/>
      <name val="Arial"/>
      <family val="0"/>
    </font>
    <font>
      <b/>
      <sz val="18"/>
      <name val="Ferdosi"/>
      <family val="0"/>
    </font>
    <font>
      <b/>
      <sz val="16"/>
      <name val="B Homa"/>
      <family val="0"/>
    </font>
    <font>
      <sz val="16"/>
      <name val="B Jadid"/>
      <family val="0"/>
    </font>
    <font>
      <sz val="8"/>
      <name val="Arial"/>
      <family val="0"/>
    </font>
    <font>
      <b/>
      <sz val="11"/>
      <name val="2  Badr"/>
      <family val="0"/>
    </font>
    <font>
      <b/>
      <sz val="11"/>
      <name val="B Badr"/>
      <family val="0"/>
    </font>
    <font>
      <b/>
      <sz val="14"/>
      <name val="Titr"/>
      <family val="0"/>
    </font>
    <font>
      <b/>
      <sz val="18"/>
      <name val="Titr"/>
      <family val="0"/>
    </font>
    <font>
      <b/>
      <sz val="16"/>
      <name val="Elham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20"/>
      <color indexed="10"/>
      <name val="B Jadid"/>
      <family val="0"/>
    </font>
    <font>
      <b/>
      <sz val="20"/>
      <color indexed="8"/>
      <name val="B Mitra"/>
      <family val="0"/>
    </font>
    <font>
      <b/>
      <sz val="20"/>
      <color indexed="8"/>
      <name val="Calibri"/>
      <family val="0"/>
    </font>
    <font>
      <sz val="11"/>
      <color indexed="8"/>
      <name val="B Jadid"/>
      <family val="0"/>
    </font>
    <font>
      <sz val="10"/>
      <color indexed="8"/>
      <name val="Arial"/>
      <family val="0"/>
    </font>
    <font>
      <b/>
      <sz val="12"/>
      <color indexed="8"/>
      <name val="B Homa"/>
      <family val="0"/>
    </font>
    <font>
      <b/>
      <sz val="10"/>
      <color indexed="8"/>
      <name val="B Homa"/>
      <family val="0"/>
    </font>
    <font>
      <b/>
      <sz val="12"/>
      <color indexed="8"/>
      <name val="B Lotus"/>
      <family val="0"/>
    </font>
    <font>
      <b/>
      <sz val="30"/>
      <color indexed="10"/>
      <name val="B Fantezy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 style="thin"/>
      <bottom style="double"/>
    </border>
    <border>
      <left style="thick"/>
      <right style="thick"/>
      <top style="double"/>
      <bottom style="thin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thin"/>
      <top style="thick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thick"/>
      <right style="thin"/>
      <top style="double"/>
      <bottom style="thin"/>
    </border>
    <border>
      <left style="thin"/>
      <right style="thick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ck"/>
      <right style="thin"/>
      <top style="thin"/>
      <bottom style="double"/>
    </border>
    <border>
      <left style="thin"/>
      <right style="thick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ck"/>
      <right style="thin"/>
      <top>
        <color indexed="63"/>
      </top>
      <bottom style="thin"/>
    </border>
    <border>
      <left style="thin"/>
      <right style="thick"/>
      <top style="thin"/>
      <bottom style="double"/>
    </border>
    <border>
      <left>
        <color indexed="63"/>
      </left>
      <right style="thin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ck"/>
    </border>
    <border>
      <left style="thick"/>
      <right style="thick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86" fontId="16" fillId="0" borderId="13" xfId="0" applyNumberFormat="1" applyFont="1" applyBorder="1" applyAlignment="1">
      <alignment horizontal="center" vertical="center"/>
    </xf>
    <xf numFmtId="20" fontId="16" fillId="0" borderId="13" xfId="0" applyNumberFormat="1" applyFont="1" applyBorder="1" applyAlignment="1">
      <alignment horizontal="center" vertical="center"/>
    </xf>
    <xf numFmtId="20" fontId="16" fillId="0" borderId="14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shrinkToFit="1"/>
    </xf>
    <xf numFmtId="0" fontId="21" fillId="0" borderId="24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21" fillId="0" borderId="26" xfId="0" applyFont="1" applyBorder="1" applyAlignment="1">
      <alignment horizontal="center" vertical="center" shrinkToFit="1"/>
    </xf>
    <xf numFmtId="0" fontId="21" fillId="0" borderId="27" xfId="0" applyFont="1" applyBorder="1" applyAlignment="1">
      <alignment horizontal="center" vertical="center" shrinkToFit="1"/>
    </xf>
    <xf numFmtId="0" fontId="21" fillId="0" borderId="28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top"/>
    </xf>
    <xf numFmtId="0" fontId="17" fillId="0" borderId="29" xfId="0" applyFont="1" applyBorder="1" applyAlignment="1">
      <alignment horizontal="center" vertical="center"/>
    </xf>
    <xf numFmtId="192" fontId="8" fillId="0" borderId="29" xfId="0" applyNumberFormat="1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 shrinkToFit="1"/>
    </xf>
    <xf numFmtId="0" fontId="21" fillId="0" borderId="31" xfId="0" applyFont="1" applyBorder="1" applyAlignment="1">
      <alignment horizontal="center" vertical="center" shrinkToFit="1"/>
    </xf>
    <xf numFmtId="0" fontId="13" fillId="33" borderId="32" xfId="0" applyFont="1" applyFill="1" applyBorder="1" applyAlignment="1">
      <alignment horizontal="center"/>
    </xf>
    <xf numFmtId="0" fontId="13" fillId="33" borderId="33" xfId="0" applyFont="1" applyFill="1" applyBorder="1" applyAlignment="1">
      <alignment horizontal="center"/>
    </xf>
    <xf numFmtId="0" fontId="13" fillId="34" borderId="33" xfId="0" applyFont="1" applyFill="1" applyBorder="1" applyAlignment="1">
      <alignment horizontal="center"/>
    </xf>
    <xf numFmtId="0" fontId="13" fillId="35" borderId="33" xfId="0" applyFont="1" applyFill="1" applyBorder="1" applyAlignment="1">
      <alignment horizontal="center"/>
    </xf>
    <xf numFmtId="0" fontId="13" fillId="36" borderId="33" xfId="0" applyFont="1" applyFill="1" applyBorder="1" applyAlignment="1">
      <alignment horizontal="center"/>
    </xf>
    <xf numFmtId="0" fontId="21" fillId="0" borderId="34" xfId="0" applyFont="1" applyBorder="1" applyAlignment="1">
      <alignment horizontal="center" vertical="center" shrinkToFit="1"/>
    </xf>
    <xf numFmtId="0" fontId="21" fillId="0" borderId="35" xfId="0" applyFont="1" applyBorder="1" applyAlignment="1">
      <alignment horizontal="center" vertical="center" shrinkToFit="1"/>
    </xf>
    <xf numFmtId="0" fontId="21" fillId="0" borderId="36" xfId="0" applyFont="1" applyBorder="1" applyAlignment="1">
      <alignment horizontal="center" vertical="center" shrinkToFit="1"/>
    </xf>
    <xf numFmtId="0" fontId="21" fillId="0" borderId="37" xfId="0" applyFont="1" applyBorder="1" applyAlignment="1">
      <alignment horizontal="center" vertical="center" shrinkToFit="1"/>
    </xf>
    <xf numFmtId="0" fontId="13" fillId="36" borderId="38" xfId="0" applyFont="1" applyFill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13" fillId="36" borderId="32" xfId="0" applyFont="1" applyFill="1" applyBorder="1" applyAlignment="1">
      <alignment horizontal="center"/>
    </xf>
    <xf numFmtId="0" fontId="13" fillId="35" borderId="40" xfId="0" applyFont="1" applyFill="1" applyBorder="1" applyAlignment="1">
      <alignment horizontal="center"/>
    </xf>
    <xf numFmtId="0" fontId="13" fillId="33" borderId="38" xfId="0" applyFont="1" applyFill="1" applyBorder="1" applyAlignment="1">
      <alignment horizontal="center"/>
    </xf>
    <xf numFmtId="0" fontId="13" fillId="35" borderId="32" xfId="0" applyFont="1" applyFill="1" applyBorder="1" applyAlignment="1">
      <alignment horizontal="center"/>
    </xf>
    <xf numFmtId="0" fontId="13" fillId="34" borderId="41" xfId="0" applyFont="1" applyFill="1" applyBorder="1" applyAlignment="1">
      <alignment horizontal="center"/>
    </xf>
    <xf numFmtId="0" fontId="13" fillId="34" borderId="40" xfId="0" applyFont="1" applyFill="1" applyBorder="1" applyAlignment="1">
      <alignment horizontal="center"/>
    </xf>
    <xf numFmtId="192" fontId="23" fillId="36" borderId="42" xfId="0" applyNumberFormat="1" applyFont="1" applyFill="1" applyBorder="1" applyAlignment="1">
      <alignment horizontal="center" vertical="center" shrinkToFit="1"/>
    </xf>
    <xf numFmtId="192" fontId="23" fillId="36" borderId="43" xfId="0" applyNumberFormat="1" applyFont="1" applyFill="1" applyBorder="1" applyAlignment="1">
      <alignment horizontal="center" vertical="center" shrinkToFit="1"/>
    </xf>
    <xf numFmtId="192" fontId="23" fillId="36" borderId="44" xfId="0" applyNumberFormat="1" applyFont="1" applyFill="1" applyBorder="1" applyAlignment="1">
      <alignment horizontal="center" vertical="center" shrinkToFit="1"/>
    </xf>
    <xf numFmtId="192" fontId="23" fillId="36" borderId="45" xfId="0" applyNumberFormat="1" applyFont="1" applyFill="1" applyBorder="1" applyAlignment="1">
      <alignment horizontal="center" vertical="center" shrinkToFit="1"/>
    </xf>
    <xf numFmtId="1" fontId="23" fillId="36" borderId="46" xfId="0" applyNumberFormat="1" applyFont="1" applyFill="1" applyBorder="1" applyAlignment="1">
      <alignment horizontal="center" vertical="center" shrinkToFit="1"/>
    </xf>
    <xf numFmtId="1" fontId="23" fillId="36" borderId="43" xfId="0" applyNumberFormat="1" applyFont="1" applyFill="1" applyBorder="1" applyAlignment="1">
      <alignment horizontal="center" vertical="center" shrinkToFit="1"/>
    </xf>
    <xf numFmtId="1" fontId="23" fillId="36" borderId="47" xfId="0" applyNumberFormat="1" applyFont="1" applyFill="1" applyBorder="1" applyAlignment="1">
      <alignment horizontal="center" vertical="center" shrinkToFit="1"/>
    </xf>
    <xf numFmtId="192" fontId="23" fillId="36" borderId="48" xfId="0" applyNumberFormat="1" applyFont="1" applyFill="1" applyBorder="1" applyAlignment="1">
      <alignment horizontal="center" vertical="center" shrinkToFit="1"/>
    </xf>
    <xf numFmtId="49" fontId="23" fillId="36" borderId="39" xfId="0" applyNumberFormat="1" applyFont="1" applyFill="1" applyBorder="1" applyAlignment="1">
      <alignment horizontal="center" vertical="center" shrinkToFit="1"/>
    </xf>
    <xf numFmtId="192" fontId="23" fillId="36" borderId="39" xfId="0" applyNumberFormat="1" applyFont="1" applyFill="1" applyBorder="1" applyAlignment="1">
      <alignment horizontal="center" vertical="center" shrinkToFit="1"/>
    </xf>
    <xf numFmtId="1" fontId="23" fillId="36" borderId="39" xfId="0" applyNumberFormat="1" applyFont="1" applyFill="1" applyBorder="1" applyAlignment="1">
      <alignment horizontal="center" vertical="center" shrinkToFit="1"/>
    </xf>
    <xf numFmtId="0" fontId="24" fillId="36" borderId="49" xfId="0" applyFont="1" applyFill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192" fontId="8" fillId="0" borderId="50" xfId="0" applyNumberFormat="1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right"/>
    </xf>
    <xf numFmtId="192" fontId="8" fillId="0" borderId="51" xfId="0" applyNumberFormat="1" applyFont="1" applyBorder="1" applyAlignment="1">
      <alignment horizontal="center" vertical="center" shrinkToFit="1"/>
    </xf>
    <xf numFmtId="0" fontId="8" fillId="0" borderId="51" xfId="0" applyNumberFormat="1" applyFont="1" applyBorder="1" applyAlignment="1">
      <alignment horizontal="center" vertical="center" shrinkToFit="1"/>
    </xf>
    <xf numFmtId="49" fontId="8" fillId="0" borderId="51" xfId="0" applyNumberFormat="1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192" fontId="8" fillId="0" borderId="53" xfId="0" applyNumberFormat="1" applyFont="1" applyBorder="1" applyAlignment="1">
      <alignment horizontal="center" vertical="center" shrinkToFit="1"/>
    </xf>
    <xf numFmtId="0" fontId="8" fillId="0" borderId="53" xfId="0" applyNumberFormat="1" applyFont="1" applyBorder="1" applyAlignment="1">
      <alignment horizontal="center" vertical="center" shrinkToFit="1"/>
    </xf>
    <xf numFmtId="49" fontId="8" fillId="0" borderId="53" xfId="0" applyNumberFormat="1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192" fontId="8" fillId="0" borderId="55" xfId="0" applyNumberFormat="1" applyFont="1" applyBorder="1" applyAlignment="1">
      <alignment horizontal="center" vertical="center" shrinkToFit="1"/>
    </xf>
    <xf numFmtId="1" fontId="8" fillId="0" borderId="51" xfId="0" applyNumberFormat="1" applyFont="1" applyBorder="1" applyAlignment="1">
      <alignment horizontal="center" vertical="center" shrinkToFit="1"/>
    </xf>
    <xf numFmtId="0" fontId="26" fillId="0" borderId="0" xfId="0" applyFont="1" applyAlignment="1">
      <alignment horizontal="right" vertical="center"/>
    </xf>
    <xf numFmtId="192" fontId="8" fillId="33" borderId="56" xfId="0" applyNumberFormat="1" applyFont="1" applyFill="1" applyBorder="1" applyAlignment="1">
      <alignment horizontal="center" vertical="center" shrinkToFit="1"/>
    </xf>
    <xf numFmtId="192" fontId="8" fillId="33" borderId="51" xfId="0" applyNumberFormat="1" applyFont="1" applyFill="1" applyBorder="1" applyAlignment="1">
      <alignment horizontal="center" vertical="center" shrinkToFit="1"/>
    </xf>
    <xf numFmtId="192" fontId="8" fillId="33" borderId="57" xfId="0" applyNumberFormat="1" applyFont="1" applyFill="1" applyBorder="1" applyAlignment="1">
      <alignment horizontal="center" vertical="center" shrinkToFit="1"/>
    </xf>
    <xf numFmtId="192" fontId="8" fillId="33" borderId="16" xfId="0" applyNumberFormat="1" applyFont="1" applyFill="1" applyBorder="1" applyAlignment="1">
      <alignment horizontal="center" vertical="center" shrinkToFit="1"/>
    </xf>
    <xf numFmtId="1" fontId="8" fillId="33" borderId="58" xfId="0" applyNumberFormat="1" applyFont="1" applyFill="1" applyBorder="1" applyAlignment="1">
      <alignment horizontal="center" vertical="center" shrinkToFit="1"/>
    </xf>
    <xf numFmtId="1" fontId="8" fillId="33" borderId="59" xfId="0" applyNumberFormat="1" applyFont="1" applyFill="1" applyBorder="1" applyAlignment="1">
      <alignment horizontal="center" vertical="center" shrinkToFit="1"/>
    </xf>
    <xf numFmtId="1" fontId="8" fillId="33" borderId="60" xfId="0" applyNumberFormat="1" applyFont="1" applyFill="1" applyBorder="1" applyAlignment="1">
      <alignment horizontal="center" vertical="center" shrinkToFit="1"/>
    </xf>
    <xf numFmtId="192" fontId="8" fillId="33" borderId="61" xfId="0" applyNumberFormat="1" applyFont="1" applyFill="1" applyBorder="1" applyAlignment="1">
      <alignment horizontal="center" vertical="center" shrinkToFit="1"/>
    </xf>
    <xf numFmtId="49" fontId="8" fillId="33" borderId="62" xfId="0" applyNumberFormat="1" applyFont="1" applyFill="1" applyBorder="1" applyAlignment="1">
      <alignment horizontal="center" vertical="center" shrinkToFit="1"/>
    </xf>
    <xf numFmtId="192" fontId="8" fillId="33" borderId="62" xfId="0" applyNumberFormat="1" applyFont="1" applyFill="1" applyBorder="1" applyAlignment="1">
      <alignment horizontal="center" vertical="center" shrinkToFit="1"/>
    </xf>
    <xf numFmtId="1" fontId="8" fillId="33" borderId="62" xfId="0" applyNumberFormat="1" applyFont="1" applyFill="1" applyBorder="1" applyAlignment="1">
      <alignment horizontal="center" vertical="center" shrinkToFit="1"/>
    </xf>
    <xf numFmtId="0" fontId="0" fillId="33" borderId="63" xfId="0" applyFill="1" applyBorder="1" applyAlignment="1">
      <alignment horizontal="center" vertical="center" shrinkToFit="1"/>
    </xf>
    <xf numFmtId="192" fontId="8" fillId="33" borderId="64" xfId="0" applyNumberFormat="1" applyFont="1" applyFill="1" applyBorder="1" applyAlignment="1">
      <alignment horizontal="center" vertical="center" shrinkToFit="1"/>
    </xf>
    <xf numFmtId="192" fontId="8" fillId="33" borderId="53" xfId="0" applyNumberFormat="1" applyFont="1" applyFill="1" applyBorder="1" applyAlignment="1">
      <alignment horizontal="center" vertical="center" shrinkToFit="1"/>
    </xf>
    <xf numFmtId="192" fontId="8" fillId="33" borderId="17" xfId="0" applyNumberFormat="1" applyFont="1" applyFill="1" applyBorder="1" applyAlignment="1">
      <alignment horizontal="center" vertical="center" shrinkToFit="1"/>
    </xf>
    <xf numFmtId="192" fontId="8" fillId="33" borderId="65" xfId="0" applyNumberFormat="1" applyFont="1" applyFill="1" applyBorder="1" applyAlignment="1">
      <alignment horizontal="center" vertical="center" shrinkToFit="1"/>
    </xf>
    <xf numFmtId="1" fontId="8" fillId="33" borderId="66" xfId="0" applyNumberFormat="1" applyFont="1" applyFill="1" applyBorder="1" applyAlignment="1">
      <alignment horizontal="center" vertical="center" shrinkToFit="1"/>
    </xf>
    <xf numFmtId="1" fontId="8" fillId="33" borderId="53" xfId="0" applyNumberFormat="1" applyFont="1" applyFill="1" applyBorder="1" applyAlignment="1">
      <alignment horizontal="center" vertical="center" shrinkToFit="1"/>
    </xf>
    <xf numFmtId="1" fontId="8" fillId="33" borderId="67" xfId="0" applyNumberFormat="1" applyFont="1" applyFill="1" applyBorder="1" applyAlignment="1">
      <alignment horizontal="center" vertical="center" shrinkToFit="1"/>
    </xf>
    <xf numFmtId="49" fontId="8" fillId="33" borderId="32" xfId="0" applyNumberFormat="1" applyFont="1" applyFill="1" applyBorder="1" applyAlignment="1">
      <alignment horizontal="center" vertical="center" shrinkToFit="1"/>
    </xf>
    <xf numFmtId="192" fontId="8" fillId="33" borderId="32" xfId="0" applyNumberFormat="1" applyFont="1" applyFill="1" applyBorder="1" applyAlignment="1">
      <alignment horizontal="center" vertical="center" shrinkToFit="1"/>
    </xf>
    <xf numFmtId="1" fontId="8" fillId="33" borderId="32" xfId="0" applyNumberFormat="1" applyFont="1" applyFill="1" applyBorder="1" applyAlignment="1">
      <alignment horizontal="center" vertical="center" shrinkToFit="1"/>
    </xf>
    <xf numFmtId="0" fontId="0" fillId="33" borderId="68" xfId="0" applyFill="1" applyBorder="1" applyAlignment="1">
      <alignment horizontal="center" vertical="center" shrinkToFit="1"/>
    </xf>
    <xf numFmtId="192" fontId="8" fillId="33" borderId="69" xfId="0" applyNumberFormat="1" applyFont="1" applyFill="1" applyBorder="1" applyAlignment="1">
      <alignment horizontal="center" vertical="center" shrinkToFit="1"/>
    </xf>
    <xf numFmtId="192" fontId="8" fillId="33" borderId="50" xfId="0" applyNumberFormat="1" applyFont="1" applyFill="1" applyBorder="1" applyAlignment="1">
      <alignment horizontal="center" vertical="center" shrinkToFit="1"/>
    </xf>
    <xf numFmtId="192" fontId="8" fillId="33" borderId="70" xfId="0" applyNumberFormat="1" applyFont="1" applyFill="1" applyBorder="1" applyAlignment="1">
      <alignment horizontal="center" vertical="center" shrinkToFit="1"/>
    </xf>
    <xf numFmtId="192" fontId="8" fillId="33" borderId="71" xfId="0" applyNumberFormat="1" applyFont="1" applyFill="1" applyBorder="1" applyAlignment="1">
      <alignment horizontal="center" vertical="center" shrinkToFit="1"/>
    </xf>
    <xf numFmtId="1" fontId="8" fillId="33" borderId="72" xfId="0" applyNumberFormat="1" applyFont="1" applyFill="1" applyBorder="1" applyAlignment="1">
      <alignment horizontal="center" vertical="center" shrinkToFit="1"/>
    </xf>
    <xf numFmtId="1" fontId="8" fillId="33" borderId="50" xfId="0" applyNumberFormat="1" applyFont="1" applyFill="1" applyBorder="1" applyAlignment="1">
      <alignment horizontal="center" vertical="center" shrinkToFit="1"/>
    </xf>
    <xf numFmtId="1" fontId="8" fillId="33" borderId="73" xfId="0" applyNumberFormat="1" applyFont="1" applyFill="1" applyBorder="1" applyAlignment="1">
      <alignment horizontal="center" vertical="center" shrinkToFit="1"/>
    </xf>
    <xf numFmtId="192" fontId="8" fillId="33" borderId="74" xfId="0" applyNumberFormat="1" applyFont="1" applyFill="1" applyBorder="1" applyAlignment="1">
      <alignment horizontal="center" vertical="center" shrinkToFit="1"/>
    </xf>
    <xf numFmtId="49" fontId="8" fillId="33" borderId="38" xfId="0" applyNumberFormat="1" applyFont="1" applyFill="1" applyBorder="1" applyAlignment="1">
      <alignment horizontal="center" vertical="center" shrinkToFit="1"/>
    </xf>
    <xf numFmtId="192" fontId="8" fillId="33" borderId="38" xfId="0" applyNumberFormat="1" applyFont="1" applyFill="1" applyBorder="1" applyAlignment="1">
      <alignment horizontal="center" vertical="center" shrinkToFit="1"/>
    </xf>
    <xf numFmtId="1" fontId="8" fillId="33" borderId="38" xfId="0" applyNumberFormat="1" applyFont="1" applyFill="1" applyBorder="1" applyAlignment="1">
      <alignment horizontal="center" vertical="center" shrinkToFit="1"/>
    </xf>
    <xf numFmtId="0" fontId="0" fillId="33" borderId="75" xfId="0" applyFill="1" applyBorder="1" applyAlignment="1">
      <alignment horizontal="center" vertical="center" shrinkToFit="1"/>
    </xf>
    <xf numFmtId="192" fontId="8" fillId="0" borderId="76" xfId="0" applyNumberFormat="1" applyFont="1" applyBorder="1" applyAlignment="1">
      <alignment horizontal="center" vertical="center" shrinkToFit="1"/>
    </xf>
    <xf numFmtId="192" fontId="8" fillId="0" borderId="77" xfId="0" applyNumberFormat="1" applyFont="1" applyBorder="1" applyAlignment="1">
      <alignment horizontal="center" vertical="center" shrinkToFit="1"/>
    </xf>
    <xf numFmtId="192" fontId="8" fillId="0" borderId="78" xfId="0" applyNumberFormat="1" applyFont="1" applyBorder="1" applyAlignment="1">
      <alignment horizontal="center" vertical="center" shrinkToFit="1"/>
    </xf>
    <xf numFmtId="192" fontId="8" fillId="0" borderId="79" xfId="0" applyNumberFormat="1" applyFont="1" applyBorder="1" applyAlignment="1">
      <alignment horizontal="center" vertical="center" shrinkToFit="1"/>
    </xf>
    <xf numFmtId="1" fontId="8" fillId="0" borderId="80" xfId="0" applyNumberFormat="1" applyFont="1" applyBorder="1" applyAlignment="1">
      <alignment horizontal="center" vertical="center" shrinkToFit="1"/>
    </xf>
    <xf numFmtId="1" fontId="8" fillId="0" borderId="77" xfId="0" applyNumberFormat="1" applyFont="1" applyBorder="1" applyAlignment="1">
      <alignment horizontal="center" vertical="center" shrinkToFit="1"/>
    </xf>
    <xf numFmtId="1" fontId="8" fillId="0" borderId="81" xfId="0" applyNumberFormat="1" applyFont="1" applyBorder="1" applyAlignment="1">
      <alignment horizontal="center" vertical="center" shrinkToFit="1"/>
    </xf>
    <xf numFmtId="192" fontId="8" fillId="0" borderId="82" xfId="0" applyNumberFormat="1" applyFont="1" applyBorder="1" applyAlignment="1">
      <alignment horizontal="center" vertical="center" shrinkToFit="1"/>
    </xf>
    <xf numFmtId="49" fontId="8" fillId="0" borderId="41" xfId="0" applyNumberFormat="1" applyFont="1" applyBorder="1" applyAlignment="1">
      <alignment horizontal="center" vertical="center" shrinkToFit="1"/>
    </xf>
    <xf numFmtId="192" fontId="8" fillId="0" borderId="41" xfId="0" applyNumberFormat="1" applyFont="1" applyBorder="1" applyAlignment="1">
      <alignment horizontal="center" vertical="center" shrinkToFit="1"/>
    </xf>
    <xf numFmtId="1" fontId="8" fillId="0" borderId="41" xfId="0" applyNumberFormat="1" applyFont="1" applyBorder="1" applyAlignment="1">
      <alignment horizontal="center" vertical="center" shrinkToFit="1"/>
    </xf>
    <xf numFmtId="0" fontId="0" fillId="0" borderId="83" xfId="0" applyBorder="1" applyAlignment="1">
      <alignment horizontal="center" vertical="center" shrinkToFit="1"/>
    </xf>
    <xf numFmtId="192" fontId="8" fillId="0" borderId="64" xfId="0" applyNumberFormat="1" applyFont="1" applyBorder="1" applyAlignment="1">
      <alignment horizontal="center" vertical="center" shrinkToFit="1"/>
    </xf>
    <xf numFmtId="192" fontId="8" fillId="0" borderId="57" xfId="0" applyNumberFormat="1" applyFont="1" applyBorder="1" applyAlignment="1">
      <alignment horizontal="center" vertical="center" shrinkToFit="1"/>
    </xf>
    <xf numFmtId="192" fontId="8" fillId="0" borderId="17" xfId="0" applyNumberFormat="1" applyFont="1" applyBorder="1" applyAlignment="1">
      <alignment horizontal="center" vertical="center" shrinkToFit="1"/>
    </xf>
    <xf numFmtId="192" fontId="8" fillId="0" borderId="65" xfId="0" applyNumberFormat="1" applyFont="1" applyBorder="1" applyAlignment="1">
      <alignment horizontal="center" vertical="center" shrinkToFit="1"/>
    </xf>
    <xf numFmtId="1" fontId="8" fillId="0" borderId="66" xfId="0" applyNumberFormat="1" applyFont="1" applyBorder="1" applyAlignment="1">
      <alignment horizontal="center" vertical="center" shrinkToFit="1"/>
    </xf>
    <xf numFmtId="1" fontId="8" fillId="0" borderId="53" xfId="0" applyNumberFormat="1" applyFont="1" applyBorder="1" applyAlignment="1">
      <alignment horizontal="center" vertical="center" shrinkToFit="1"/>
    </xf>
    <xf numFmtId="1" fontId="8" fillId="0" borderId="67" xfId="0" applyNumberFormat="1" applyFont="1" applyBorder="1" applyAlignment="1">
      <alignment horizontal="center" vertical="center" shrinkToFit="1"/>
    </xf>
    <xf numFmtId="192" fontId="8" fillId="0" borderId="84" xfId="0" applyNumberFormat="1" applyFont="1" applyBorder="1" applyAlignment="1">
      <alignment horizontal="center" vertical="center" shrinkToFit="1"/>
    </xf>
    <xf numFmtId="49" fontId="8" fillId="0" borderId="33" xfId="0" applyNumberFormat="1" applyFont="1" applyBorder="1" applyAlignment="1">
      <alignment horizontal="center" vertical="center" shrinkToFit="1"/>
    </xf>
    <xf numFmtId="192" fontId="8" fillId="0" borderId="33" xfId="0" applyNumberFormat="1" applyFont="1" applyBorder="1" applyAlignment="1">
      <alignment horizontal="center" vertical="center" shrinkToFit="1"/>
    </xf>
    <xf numFmtId="1" fontId="8" fillId="0" borderId="33" xfId="0" applyNumberFormat="1" applyFont="1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192" fontId="8" fillId="0" borderId="85" xfId="0" applyNumberFormat="1" applyFont="1" applyBorder="1" applyAlignment="1">
      <alignment horizontal="center" vertical="center" shrinkToFit="1"/>
    </xf>
    <xf numFmtId="192" fontId="8" fillId="0" borderId="86" xfId="0" applyNumberFormat="1" applyFont="1" applyBorder="1" applyAlignment="1">
      <alignment horizontal="center" vertical="center" shrinkToFit="1"/>
    </xf>
    <xf numFmtId="192" fontId="8" fillId="0" borderId="87" xfId="0" applyNumberFormat="1" applyFont="1" applyBorder="1" applyAlignment="1">
      <alignment horizontal="center" vertical="center" shrinkToFit="1"/>
    </xf>
    <xf numFmtId="192" fontId="8" fillId="0" borderId="88" xfId="0" applyNumberFormat="1" applyFont="1" applyBorder="1" applyAlignment="1">
      <alignment horizontal="center" vertical="center" shrinkToFit="1"/>
    </xf>
    <xf numFmtId="1" fontId="8" fillId="0" borderId="89" xfId="0" applyNumberFormat="1" applyFont="1" applyBorder="1" applyAlignment="1">
      <alignment horizontal="center" vertical="center" shrinkToFit="1"/>
    </xf>
    <xf numFmtId="1" fontId="8" fillId="0" borderId="86" xfId="0" applyNumberFormat="1" applyFont="1" applyBorder="1" applyAlignment="1">
      <alignment horizontal="center" vertical="center" shrinkToFit="1"/>
    </xf>
    <xf numFmtId="1" fontId="8" fillId="0" borderId="90" xfId="0" applyNumberFormat="1" applyFont="1" applyBorder="1" applyAlignment="1">
      <alignment horizontal="center" vertical="center" shrinkToFit="1"/>
    </xf>
    <xf numFmtId="192" fontId="8" fillId="0" borderId="91" xfId="0" applyNumberFormat="1" applyFont="1" applyBorder="1" applyAlignment="1">
      <alignment horizontal="center" vertical="center" shrinkToFit="1"/>
    </xf>
    <xf numFmtId="49" fontId="8" fillId="0" borderId="40" xfId="0" applyNumberFormat="1" applyFont="1" applyBorder="1" applyAlignment="1">
      <alignment horizontal="center" vertical="center" shrinkToFit="1"/>
    </xf>
    <xf numFmtId="192" fontId="8" fillId="0" borderId="40" xfId="0" applyNumberFormat="1" applyFont="1" applyBorder="1" applyAlignment="1">
      <alignment horizontal="center" vertical="center" shrinkToFit="1"/>
    </xf>
    <xf numFmtId="1" fontId="8" fillId="0" borderId="40" xfId="0" applyNumberFormat="1" applyFont="1" applyBorder="1" applyAlignment="1">
      <alignment horizontal="center" vertical="center" shrinkToFit="1"/>
    </xf>
    <xf numFmtId="0" fontId="0" fillId="0" borderId="92" xfId="0" applyBorder="1" applyAlignment="1">
      <alignment horizontal="center" vertical="center" shrinkToFit="1"/>
    </xf>
    <xf numFmtId="192" fontId="8" fillId="35" borderId="56" xfId="0" applyNumberFormat="1" applyFont="1" applyFill="1" applyBorder="1" applyAlignment="1">
      <alignment horizontal="center" vertical="center" shrinkToFit="1"/>
    </xf>
    <xf numFmtId="192" fontId="8" fillId="35" borderId="51" xfId="0" applyNumberFormat="1" applyFont="1" applyFill="1" applyBorder="1" applyAlignment="1">
      <alignment horizontal="center" vertical="center" shrinkToFit="1"/>
    </xf>
    <xf numFmtId="192" fontId="8" fillId="35" borderId="57" xfId="0" applyNumberFormat="1" applyFont="1" applyFill="1" applyBorder="1" applyAlignment="1">
      <alignment horizontal="center" vertical="center" shrinkToFit="1"/>
    </xf>
    <xf numFmtId="192" fontId="8" fillId="35" borderId="16" xfId="0" applyNumberFormat="1" applyFont="1" applyFill="1" applyBorder="1" applyAlignment="1">
      <alignment horizontal="center" vertical="center" shrinkToFit="1"/>
    </xf>
    <xf numFmtId="1" fontId="8" fillId="35" borderId="93" xfId="0" applyNumberFormat="1" applyFont="1" applyFill="1" applyBorder="1" applyAlignment="1">
      <alignment horizontal="center" vertical="center" shrinkToFit="1"/>
    </xf>
    <xf numFmtId="1" fontId="8" fillId="35" borderId="51" xfId="0" applyNumberFormat="1" applyFont="1" applyFill="1" applyBorder="1" applyAlignment="1">
      <alignment horizontal="center" vertical="center" shrinkToFit="1"/>
    </xf>
    <xf numFmtId="1" fontId="8" fillId="35" borderId="67" xfId="0" applyNumberFormat="1" applyFont="1" applyFill="1" applyBorder="1" applyAlignment="1">
      <alignment horizontal="center" vertical="center" shrinkToFit="1"/>
    </xf>
    <xf numFmtId="192" fontId="8" fillId="35" borderId="61" xfId="0" applyNumberFormat="1" applyFont="1" applyFill="1" applyBorder="1" applyAlignment="1">
      <alignment horizontal="center" vertical="center" shrinkToFit="1"/>
    </xf>
    <xf numFmtId="49" fontId="8" fillId="35" borderId="32" xfId="0" applyNumberFormat="1" applyFont="1" applyFill="1" applyBorder="1" applyAlignment="1">
      <alignment horizontal="center" vertical="center" shrinkToFit="1"/>
    </xf>
    <xf numFmtId="192" fontId="8" fillId="35" borderId="32" xfId="0" applyNumberFormat="1" applyFont="1" applyFill="1" applyBorder="1" applyAlignment="1">
      <alignment horizontal="center" vertical="center" shrinkToFit="1"/>
    </xf>
    <xf numFmtId="1" fontId="8" fillId="35" borderId="32" xfId="0" applyNumberFormat="1" applyFont="1" applyFill="1" applyBorder="1" applyAlignment="1">
      <alignment horizontal="center" vertical="center" shrinkToFit="1"/>
    </xf>
    <xf numFmtId="0" fontId="0" fillId="35" borderId="63" xfId="0" applyFill="1" applyBorder="1" applyAlignment="1">
      <alignment horizontal="center" vertical="center" shrinkToFit="1"/>
    </xf>
    <xf numFmtId="192" fontId="8" fillId="35" borderId="64" xfId="0" applyNumberFormat="1" applyFont="1" applyFill="1" applyBorder="1" applyAlignment="1">
      <alignment horizontal="center" vertical="center" shrinkToFit="1"/>
    </xf>
    <xf numFmtId="192" fontId="8" fillId="35" borderId="53" xfId="0" applyNumberFormat="1" applyFont="1" applyFill="1" applyBorder="1" applyAlignment="1">
      <alignment horizontal="center" vertical="center" shrinkToFit="1"/>
    </xf>
    <xf numFmtId="192" fontId="8" fillId="35" borderId="17" xfId="0" applyNumberFormat="1" applyFont="1" applyFill="1" applyBorder="1" applyAlignment="1">
      <alignment horizontal="center" vertical="center" shrinkToFit="1"/>
    </xf>
    <xf numFmtId="192" fontId="8" fillId="35" borderId="65" xfId="0" applyNumberFormat="1" applyFont="1" applyFill="1" applyBorder="1" applyAlignment="1">
      <alignment horizontal="center" vertical="center" shrinkToFit="1"/>
    </xf>
    <xf numFmtId="1" fontId="8" fillId="35" borderId="66" xfId="0" applyNumberFormat="1" applyFont="1" applyFill="1" applyBorder="1" applyAlignment="1">
      <alignment horizontal="center" vertical="center" shrinkToFit="1"/>
    </xf>
    <xf numFmtId="1" fontId="8" fillId="35" borderId="53" xfId="0" applyNumberFormat="1" applyFont="1" applyFill="1" applyBorder="1" applyAlignment="1">
      <alignment horizontal="center" vertical="center" shrinkToFit="1"/>
    </xf>
    <xf numFmtId="192" fontId="8" fillId="35" borderId="84" xfId="0" applyNumberFormat="1" applyFont="1" applyFill="1" applyBorder="1" applyAlignment="1">
      <alignment horizontal="center" vertical="center" shrinkToFit="1"/>
    </xf>
    <xf numFmtId="49" fontId="8" fillId="35" borderId="33" xfId="0" applyNumberFormat="1" applyFont="1" applyFill="1" applyBorder="1" applyAlignment="1">
      <alignment horizontal="center" vertical="center" shrinkToFit="1"/>
    </xf>
    <xf numFmtId="192" fontId="8" fillId="35" borderId="33" xfId="0" applyNumberFormat="1" applyFont="1" applyFill="1" applyBorder="1" applyAlignment="1">
      <alignment horizontal="center" vertical="center" shrinkToFit="1"/>
    </xf>
    <xf numFmtId="1" fontId="8" fillId="35" borderId="33" xfId="0" applyNumberFormat="1" applyFont="1" applyFill="1" applyBorder="1" applyAlignment="1">
      <alignment horizontal="center" vertical="center" shrinkToFit="1"/>
    </xf>
    <xf numFmtId="0" fontId="0" fillId="35" borderId="68" xfId="0" applyFill="1" applyBorder="1" applyAlignment="1">
      <alignment horizontal="center" vertical="center" shrinkToFit="1"/>
    </xf>
    <xf numFmtId="192" fontId="8" fillId="35" borderId="85" xfId="0" applyNumberFormat="1" applyFont="1" applyFill="1" applyBorder="1" applyAlignment="1">
      <alignment horizontal="center" vertical="center" shrinkToFit="1"/>
    </xf>
    <xf numFmtId="192" fontId="8" fillId="35" borderId="86" xfId="0" applyNumberFormat="1" applyFont="1" applyFill="1" applyBorder="1" applyAlignment="1">
      <alignment horizontal="center" vertical="center" shrinkToFit="1"/>
    </xf>
    <xf numFmtId="192" fontId="8" fillId="35" borderId="88" xfId="0" applyNumberFormat="1" applyFont="1" applyFill="1" applyBorder="1" applyAlignment="1">
      <alignment horizontal="center" vertical="center" shrinkToFit="1"/>
    </xf>
    <xf numFmtId="192" fontId="8" fillId="35" borderId="87" xfId="0" applyNumberFormat="1" applyFont="1" applyFill="1" applyBorder="1" applyAlignment="1">
      <alignment horizontal="center" vertical="center" shrinkToFit="1"/>
    </xf>
    <xf numFmtId="1" fontId="8" fillId="35" borderId="89" xfId="0" applyNumberFormat="1" applyFont="1" applyFill="1" applyBorder="1" applyAlignment="1">
      <alignment horizontal="center" vertical="center" shrinkToFit="1"/>
    </xf>
    <xf numFmtId="1" fontId="8" fillId="35" borderId="86" xfId="0" applyNumberFormat="1" applyFont="1" applyFill="1" applyBorder="1" applyAlignment="1">
      <alignment horizontal="center" vertical="center" shrinkToFit="1"/>
    </xf>
    <xf numFmtId="1" fontId="8" fillId="35" borderId="94" xfId="0" applyNumberFormat="1" applyFont="1" applyFill="1" applyBorder="1" applyAlignment="1">
      <alignment horizontal="center" vertical="center" shrinkToFit="1"/>
    </xf>
    <xf numFmtId="192" fontId="8" fillId="35" borderId="91" xfId="0" applyNumberFormat="1" applyFont="1" applyFill="1" applyBorder="1" applyAlignment="1">
      <alignment horizontal="center" vertical="center" shrinkToFit="1"/>
    </xf>
    <xf numFmtId="49" fontId="8" fillId="35" borderId="40" xfId="0" applyNumberFormat="1" applyFont="1" applyFill="1" applyBorder="1" applyAlignment="1">
      <alignment horizontal="center" vertical="center" shrinkToFit="1"/>
    </xf>
    <xf numFmtId="192" fontId="8" fillId="35" borderId="40" xfId="0" applyNumberFormat="1" applyFont="1" applyFill="1" applyBorder="1" applyAlignment="1">
      <alignment horizontal="center" vertical="center" shrinkToFit="1"/>
    </xf>
    <xf numFmtId="1" fontId="8" fillId="35" borderId="40" xfId="0" applyNumberFormat="1" applyFont="1" applyFill="1" applyBorder="1" applyAlignment="1">
      <alignment horizontal="center" vertical="center" shrinkToFit="1"/>
    </xf>
    <xf numFmtId="0" fontId="0" fillId="35" borderId="92" xfId="0" applyFill="1" applyBorder="1" applyAlignment="1">
      <alignment horizontal="center" vertical="center" shrinkToFit="1"/>
    </xf>
    <xf numFmtId="192" fontId="8" fillId="0" borderId="56" xfId="0" applyNumberFormat="1" applyFont="1" applyBorder="1" applyAlignment="1">
      <alignment horizontal="center" vertical="center" shrinkToFit="1"/>
    </xf>
    <xf numFmtId="192" fontId="8" fillId="0" borderId="16" xfId="0" applyNumberFormat="1" applyFont="1" applyBorder="1" applyAlignment="1">
      <alignment horizontal="center" vertical="center" shrinkToFit="1"/>
    </xf>
    <xf numFmtId="1" fontId="8" fillId="0" borderId="93" xfId="0" applyNumberFormat="1" applyFont="1" applyBorder="1" applyAlignment="1">
      <alignment horizontal="center" vertical="center" shrinkToFit="1"/>
    </xf>
    <xf numFmtId="192" fontId="8" fillId="0" borderId="61" xfId="0" applyNumberFormat="1" applyFont="1" applyBorder="1" applyAlignment="1">
      <alignment horizontal="center" vertical="center" shrinkToFit="1"/>
    </xf>
    <xf numFmtId="49" fontId="8" fillId="0" borderId="32" xfId="0" applyNumberFormat="1" applyFont="1" applyBorder="1" applyAlignment="1">
      <alignment horizontal="center" vertical="center" shrinkToFit="1"/>
    </xf>
    <xf numFmtId="192" fontId="8" fillId="0" borderId="32" xfId="0" applyNumberFormat="1" applyFont="1" applyBorder="1" applyAlignment="1">
      <alignment horizontal="center" vertical="center" shrinkToFit="1"/>
    </xf>
    <xf numFmtId="1" fontId="8" fillId="0" borderId="32" xfId="0" applyNumberFormat="1" applyFont="1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192" fontId="8" fillId="0" borderId="69" xfId="0" applyNumberFormat="1" applyFont="1" applyBorder="1" applyAlignment="1">
      <alignment horizontal="center" vertical="center" shrinkToFit="1"/>
    </xf>
    <xf numFmtId="192" fontId="8" fillId="0" borderId="70" xfId="0" applyNumberFormat="1" applyFont="1" applyBorder="1" applyAlignment="1">
      <alignment horizontal="center" vertical="center" shrinkToFit="1"/>
    </xf>
    <xf numFmtId="192" fontId="8" fillId="0" borderId="71" xfId="0" applyNumberFormat="1" applyFont="1" applyBorder="1" applyAlignment="1">
      <alignment horizontal="center" vertical="center" shrinkToFit="1"/>
    </xf>
    <xf numFmtId="1" fontId="8" fillId="0" borderId="72" xfId="0" applyNumberFormat="1" applyFont="1" applyBorder="1" applyAlignment="1">
      <alignment horizontal="center" vertical="center" shrinkToFit="1"/>
    </xf>
    <xf numFmtId="1" fontId="8" fillId="0" borderId="50" xfId="0" applyNumberFormat="1" applyFont="1" applyBorder="1" applyAlignment="1">
      <alignment horizontal="center" vertical="center" shrinkToFit="1"/>
    </xf>
    <xf numFmtId="1" fontId="8" fillId="0" borderId="73" xfId="0" applyNumberFormat="1" applyFont="1" applyBorder="1" applyAlignment="1">
      <alignment horizontal="center" vertical="center" shrinkToFit="1"/>
    </xf>
    <xf numFmtId="192" fontId="8" fillId="0" borderId="74" xfId="0" applyNumberFormat="1" applyFont="1" applyBorder="1" applyAlignment="1">
      <alignment horizontal="center" vertical="center" shrinkToFit="1"/>
    </xf>
    <xf numFmtId="49" fontId="8" fillId="0" borderId="38" xfId="0" applyNumberFormat="1" applyFont="1" applyBorder="1" applyAlignment="1">
      <alignment horizontal="center" vertical="center" shrinkToFit="1"/>
    </xf>
    <xf numFmtId="192" fontId="8" fillId="0" borderId="38" xfId="0" applyNumberFormat="1" applyFont="1" applyBorder="1" applyAlignment="1">
      <alignment horizontal="center" vertical="center" shrinkToFit="1"/>
    </xf>
    <xf numFmtId="1" fontId="8" fillId="0" borderId="38" xfId="0" applyNumberFormat="1" applyFont="1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1" fontId="8" fillId="33" borderId="95" xfId="0" applyNumberFormat="1" applyFont="1" applyFill="1" applyBorder="1" applyAlignment="1">
      <alignment horizontal="center" vertical="center" shrinkToFit="1"/>
    </xf>
    <xf numFmtId="1" fontId="8" fillId="33" borderId="64" xfId="0" applyNumberFormat="1" applyFont="1" applyFill="1" applyBorder="1" applyAlignment="1">
      <alignment horizontal="center" vertical="center" shrinkToFit="1"/>
    </xf>
    <xf numFmtId="1" fontId="8" fillId="33" borderId="69" xfId="0" applyNumberFormat="1" applyFont="1" applyFill="1" applyBorder="1" applyAlignment="1">
      <alignment horizontal="center" vertical="center" shrinkToFit="1"/>
    </xf>
    <xf numFmtId="1" fontId="8" fillId="0" borderId="76" xfId="0" applyNumberFormat="1" applyFont="1" applyBorder="1" applyAlignment="1">
      <alignment horizontal="center" vertical="center" shrinkToFit="1"/>
    </xf>
    <xf numFmtId="1" fontId="8" fillId="0" borderId="64" xfId="0" applyNumberFormat="1" applyFont="1" applyBorder="1" applyAlignment="1">
      <alignment horizontal="center" vertical="center" shrinkToFit="1"/>
    </xf>
    <xf numFmtId="1" fontId="8" fillId="0" borderId="85" xfId="0" applyNumberFormat="1" applyFont="1" applyBorder="1" applyAlignment="1">
      <alignment horizontal="center" vertical="center" shrinkToFit="1"/>
    </xf>
    <xf numFmtId="1" fontId="8" fillId="35" borderId="56" xfId="0" applyNumberFormat="1" applyFont="1" applyFill="1" applyBorder="1" applyAlignment="1">
      <alignment horizontal="center" vertical="center" shrinkToFit="1"/>
    </xf>
    <xf numFmtId="1" fontId="8" fillId="35" borderId="64" xfId="0" applyNumberFormat="1" applyFont="1" applyFill="1" applyBorder="1" applyAlignment="1">
      <alignment horizontal="center" vertical="center" shrinkToFit="1"/>
    </xf>
    <xf numFmtId="1" fontId="8" fillId="35" borderId="85" xfId="0" applyNumberFormat="1" applyFont="1" applyFill="1" applyBorder="1" applyAlignment="1">
      <alignment horizontal="center" vertical="center" shrinkToFit="1"/>
    </xf>
    <xf numFmtId="1" fontId="8" fillId="0" borderId="56" xfId="0" applyNumberFormat="1" applyFont="1" applyBorder="1" applyAlignment="1">
      <alignment horizontal="center" vertical="center" shrinkToFit="1"/>
    </xf>
    <xf numFmtId="1" fontId="8" fillId="0" borderId="69" xfId="0" applyNumberFormat="1" applyFont="1" applyBorder="1" applyAlignment="1">
      <alignment horizontal="center" vertical="center" shrinkToFit="1"/>
    </xf>
    <xf numFmtId="1" fontId="8" fillId="33" borderId="96" xfId="0" applyNumberFormat="1" applyFont="1" applyFill="1" applyBorder="1" applyAlignment="1">
      <alignment horizontal="center" vertical="center" shrinkToFit="1"/>
    </xf>
    <xf numFmtId="1" fontId="8" fillId="33" borderId="97" xfId="0" applyNumberFormat="1" applyFont="1" applyFill="1" applyBorder="1" applyAlignment="1">
      <alignment horizontal="center" vertical="center" shrinkToFit="1"/>
    </xf>
    <xf numFmtId="1" fontId="8" fillId="0" borderId="96" xfId="0" applyNumberFormat="1" applyFont="1" applyBorder="1" applyAlignment="1">
      <alignment horizontal="center" vertical="center" shrinkToFit="1"/>
    </xf>
    <xf numFmtId="1" fontId="8" fillId="0" borderId="94" xfId="0" applyNumberFormat="1" applyFont="1" applyBorder="1" applyAlignment="1">
      <alignment horizontal="center" vertical="center" shrinkToFit="1"/>
    </xf>
    <xf numFmtId="1" fontId="8" fillId="35" borderId="96" xfId="0" applyNumberFormat="1" applyFont="1" applyFill="1" applyBorder="1" applyAlignment="1">
      <alignment horizontal="center" vertical="center" shrinkToFit="1"/>
    </xf>
    <xf numFmtId="1" fontId="8" fillId="0" borderId="98" xfId="0" applyNumberFormat="1" applyFont="1" applyBorder="1" applyAlignment="1">
      <alignment horizontal="center" vertical="center" shrinkToFit="1"/>
    </xf>
    <xf numFmtId="0" fontId="26" fillId="37" borderId="99" xfId="0" applyFont="1" applyFill="1" applyBorder="1" applyAlignment="1">
      <alignment horizontal="center" vertical="center"/>
    </xf>
    <xf numFmtId="49" fontId="8" fillId="0" borderId="100" xfId="0" applyNumberFormat="1" applyFont="1" applyBorder="1" applyAlignment="1">
      <alignment horizontal="center" vertical="center" shrinkToFit="1"/>
    </xf>
    <xf numFmtId="0" fontId="6" fillId="0" borderId="101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192" fontId="8" fillId="0" borderId="100" xfId="0" applyNumberFormat="1" applyFont="1" applyBorder="1" applyAlignment="1">
      <alignment horizontal="center" vertical="center" shrinkToFit="1"/>
    </xf>
    <xf numFmtId="0" fontId="7" fillId="0" borderId="70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49" fontId="8" fillId="0" borderId="50" xfId="0" applyNumberFormat="1" applyFont="1" applyBorder="1" applyAlignment="1">
      <alignment horizontal="center" vertical="center" shrinkToFit="1"/>
    </xf>
    <xf numFmtId="0" fontId="3" fillId="0" borderId="104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1" fontId="8" fillId="0" borderId="53" xfId="0" applyNumberFormat="1" applyFont="1" applyBorder="1" applyAlignment="1">
      <alignment horizontal="right" vertical="center" indent="1" shrinkToFit="1"/>
    </xf>
    <xf numFmtId="0" fontId="12" fillId="0" borderId="70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 shrinkToFit="1"/>
    </xf>
    <xf numFmtId="0" fontId="29" fillId="0" borderId="54" xfId="0" applyFont="1" applyBorder="1" applyAlignment="1">
      <alignment horizontal="center" vertical="center" shrinkToFit="1"/>
    </xf>
    <xf numFmtId="0" fontId="30" fillId="0" borderId="54" xfId="0" applyFont="1" applyBorder="1" applyAlignment="1">
      <alignment horizontal="center" vertical="center" shrinkToFit="1"/>
    </xf>
    <xf numFmtId="192" fontId="8" fillId="0" borderId="55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26" fillId="0" borderId="0" xfId="0" applyFont="1" applyAlignment="1">
      <alignment horizontal="center" vertical="center"/>
    </xf>
    <xf numFmtId="192" fontId="0" fillId="0" borderId="0" xfId="0" applyNumberFormat="1" applyAlignment="1">
      <alignment/>
    </xf>
    <xf numFmtId="0" fontId="0" fillId="36" borderId="0" xfId="0" applyFill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readingOrder="1"/>
    </xf>
    <xf numFmtId="0" fontId="10" fillId="0" borderId="15" xfId="0" applyFont="1" applyBorder="1" applyAlignment="1">
      <alignment horizontal="left"/>
    </xf>
    <xf numFmtId="0" fontId="31" fillId="0" borderId="15" xfId="0" applyFont="1" applyBorder="1" applyAlignment="1">
      <alignment horizontal="center" vertical="center"/>
    </xf>
    <xf numFmtId="192" fontId="8" fillId="0" borderId="107" xfId="0" applyNumberFormat="1" applyFont="1" applyBorder="1" applyAlignment="1">
      <alignment horizontal="center" vertical="center" shrinkToFit="1"/>
    </xf>
    <xf numFmtId="192" fontId="8" fillId="0" borderId="108" xfId="0" applyNumberFormat="1" applyFont="1" applyBorder="1" applyAlignment="1">
      <alignment horizontal="center" vertical="center" shrinkToFit="1"/>
    </xf>
    <xf numFmtId="1" fontId="8" fillId="0" borderId="107" xfId="0" applyNumberFormat="1" applyFont="1" applyBorder="1" applyAlignment="1">
      <alignment horizontal="center" vertical="center" shrinkToFit="1"/>
    </xf>
    <xf numFmtId="1" fontId="8" fillId="0" borderId="109" xfId="0" applyNumberFormat="1" applyFont="1" applyBorder="1" applyAlignment="1">
      <alignment horizontal="center" vertical="center" shrinkToFit="1"/>
    </xf>
    <xf numFmtId="1" fontId="8" fillId="0" borderId="108" xfId="0" applyNumberFormat="1" applyFont="1" applyBorder="1" applyAlignment="1">
      <alignment horizontal="center" vertical="center" shrinkToFit="1"/>
    </xf>
    <xf numFmtId="0" fontId="7" fillId="0" borderId="70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192" fontId="8" fillId="0" borderId="50" xfId="0" applyNumberFormat="1" applyFont="1" applyBorder="1" applyAlignment="1">
      <alignment horizontal="center" vertical="center" shrinkToFit="1"/>
    </xf>
    <xf numFmtId="192" fontId="8" fillId="0" borderId="100" xfId="0" applyNumberFormat="1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49" fontId="8" fillId="0" borderId="50" xfId="0" applyNumberFormat="1" applyFont="1" applyBorder="1" applyAlignment="1">
      <alignment horizontal="center" vertical="center" shrinkToFit="1"/>
    </xf>
    <xf numFmtId="49" fontId="8" fillId="0" borderId="100" xfId="0" applyNumberFormat="1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10" fillId="0" borderId="15" xfId="0" applyFont="1" applyBorder="1" applyAlignment="1">
      <alignment horizontal="right"/>
    </xf>
    <xf numFmtId="0" fontId="32" fillId="0" borderId="15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20" fontId="16" fillId="0" borderId="27" xfId="0" applyNumberFormat="1" applyFont="1" applyBorder="1" applyAlignment="1">
      <alignment horizontal="center" vertical="center" shrinkToFit="1"/>
    </xf>
    <xf numFmtId="20" fontId="16" fillId="0" borderId="24" xfId="0" applyNumberFormat="1" applyFont="1" applyBorder="1" applyAlignment="1">
      <alignment horizontal="center" vertical="center" shrinkToFit="1"/>
    </xf>
    <xf numFmtId="0" fontId="22" fillId="0" borderId="110" xfId="0" applyFont="1" applyBorder="1" applyAlignment="1">
      <alignment horizontal="center" vertical="center"/>
    </xf>
    <xf numFmtId="0" fontId="22" fillId="0" borderId="111" xfId="0" applyFont="1" applyBorder="1" applyAlignment="1">
      <alignment horizontal="center" vertical="center"/>
    </xf>
    <xf numFmtId="0" fontId="22" fillId="0" borderId="112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33" fillId="38" borderId="21" xfId="0" applyFont="1" applyFill="1" applyBorder="1" applyAlignment="1">
      <alignment horizontal="center" vertical="center"/>
    </xf>
    <xf numFmtId="0" fontId="33" fillId="38" borderId="22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2" fillId="0" borderId="113" xfId="0" applyFont="1" applyBorder="1" applyAlignment="1">
      <alignment horizontal="center" vertical="center"/>
    </xf>
    <xf numFmtId="0" fontId="22" fillId="0" borderId="114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186" fontId="16" fillId="0" borderId="27" xfId="0" applyNumberFormat="1" applyFont="1" applyBorder="1" applyAlignment="1">
      <alignment horizontal="center" vertical="center" shrinkToFit="1"/>
    </xf>
    <xf numFmtId="186" fontId="16" fillId="0" borderId="24" xfId="0" applyNumberFormat="1" applyFont="1" applyBorder="1" applyAlignment="1">
      <alignment horizontal="center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13</xdr:col>
      <xdr:colOff>314325</xdr:colOff>
      <xdr:row>25</xdr:row>
      <xdr:rowOff>142875</xdr:rowOff>
    </xdr:to>
    <xdr:pic>
      <xdr:nvPicPr>
        <xdr:cNvPr id="1" name="Picture 4" descr="Bliss_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229600" cy="419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7</xdr:row>
      <xdr:rowOff>133350</xdr:rowOff>
    </xdr:from>
    <xdr:to>
      <xdr:col>11</xdr:col>
      <xdr:colOff>85725</xdr:colOff>
      <xdr:row>15</xdr:row>
      <xdr:rowOff>57150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752475" y="1266825"/>
          <a:ext cx="6038850" cy="12192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68580" rIns="45720" bIns="0"/>
        <a:p>
          <a:pPr algn="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B Jadid"/>
              <a:ea typeface="B Jadid"/>
              <a:cs typeface="B Jadid"/>
            </a:rPr>
            <a:t>توجه :</a:t>
          </a:r>
          <a:r>
            <a:rPr lang="en-US" cap="none" sz="2000" b="1" i="0" u="none" baseline="0">
              <a:solidFill>
                <a:srgbClr val="000000"/>
              </a:solidFill>
              <a:latin typeface="B Mitra"/>
              <a:ea typeface="B Mitra"/>
              <a:cs typeface="B Mitra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B Mitra"/>
              <a:ea typeface="B Mitra"/>
              <a:cs typeface="B Mitra"/>
            </a:rPr>
            <a:t>ابتدا نام ایستگاه وسال موردنظررا دربرگه(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sheet) </a:t>
          </a:r>
          <a:r>
            <a:rPr lang="en-US" cap="none" sz="2000" b="1" i="0" u="none" baseline="0">
              <a:solidFill>
                <a:srgbClr val="000000"/>
              </a:solidFill>
              <a:latin typeface="B Mitra"/>
              <a:ea typeface="B Mitra"/>
              <a:cs typeface="B Mitra"/>
            </a:rPr>
            <a:t>سالانه وارد نمائیدوسپس فایل رادرمسیر دلخواه ذخیره نمائید.
</a:t>
          </a:r>
        </a:p>
      </xdr:txBody>
    </xdr:sp>
    <xdr:clientData/>
  </xdr:twoCellAnchor>
  <xdr:twoCellAnchor>
    <xdr:from>
      <xdr:col>7</xdr:col>
      <xdr:colOff>209550</xdr:colOff>
      <xdr:row>15</xdr:row>
      <xdr:rowOff>142875</xdr:rowOff>
    </xdr:from>
    <xdr:to>
      <xdr:col>11</xdr:col>
      <xdr:colOff>85725</xdr:colOff>
      <xdr:row>21</xdr:row>
      <xdr:rowOff>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4476750" y="2571750"/>
          <a:ext cx="2314575" cy="8286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B Jadid"/>
              <a:ea typeface="B Jadid"/>
              <a:cs typeface="B Jadid"/>
            </a:rPr>
            <a:t>تهیه وتنظیم 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B Homa"/>
              <a:ea typeface="B Homa"/>
              <a:cs typeface="B Homa"/>
            </a:rPr>
            <a:t>اداره هواشناسی بیارجمند</a:t>
          </a:r>
          <a:r>
            <a:rPr lang="en-US" cap="none" sz="1000" b="1" i="0" u="none" baseline="0">
              <a:solidFill>
                <a:srgbClr val="000000"/>
              </a:solidFill>
              <a:latin typeface="B Homa"/>
              <a:ea typeface="B Homa"/>
              <a:cs typeface="B Homa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B Lotus"/>
              <a:ea typeface="B Lotus"/>
              <a:cs typeface="B Lotus"/>
            </a:rPr>
            <a:t>محمدرضاکریمی</a:t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11</xdr:col>
      <xdr:colOff>85725</xdr:colOff>
      <xdr:row>6</xdr:row>
      <xdr:rowOff>104775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790575" y="0"/>
          <a:ext cx="6000750" cy="10763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132588" rIns="64008" bIns="132588" anchor="ctr"/>
        <a:p>
          <a:pPr algn="ctr">
            <a:defRPr/>
          </a:pPr>
          <a:r>
            <a:rPr lang="en-US" cap="none" sz="3000" b="1" i="0" u="none" baseline="0">
              <a:solidFill>
                <a:srgbClr val="FF0000"/>
              </a:solidFill>
            </a:rPr>
            <a:t>اَللهُمَّ عَجِّل لِوَلیِِّکَ الفَرَج وَجَعَتنامِن خَیرِاَنصارِه وَاَعوانِه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rightToLeft="1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244" customWidth="1"/>
  </cols>
  <sheetData/>
  <sheetProtection/>
  <mergeCells count="1">
    <mergeCell ref="A1:IV65536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O38"/>
  <sheetViews>
    <sheetView rightToLeft="1" zoomScalePageLayoutView="0" workbookViewId="0" topLeftCell="A22">
      <selection activeCell="R39" sqref="R39"/>
    </sheetView>
  </sheetViews>
  <sheetFormatPr defaultColWidth="9.140625" defaultRowHeight="12.75"/>
  <cols>
    <col min="1" max="1" width="4.57421875" style="0" customWidth="1"/>
    <col min="2" max="3" width="5.8515625" style="0" customWidth="1"/>
    <col min="4" max="4" width="5.57421875" style="0" customWidth="1"/>
    <col min="5" max="5" width="5.7109375" style="0" customWidth="1"/>
    <col min="6" max="6" width="5.28125" style="0" customWidth="1"/>
    <col min="7" max="7" width="5.7109375" style="0" customWidth="1"/>
    <col min="8" max="8" width="5.57421875" style="0" customWidth="1"/>
    <col min="9" max="9" width="5.28125" style="0" customWidth="1"/>
    <col min="10" max="10" width="10.57421875" style="0" customWidth="1"/>
    <col min="11" max="13" width="5.28125" style="0" customWidth="1"/>
    <col min="14" max="14" width="6.140625" style="0" customWidth="1"/>
    <col min="15" max="15" width="16.28125" style="0" customWidth="1"/>
  </cols>
  <sheetData>
    <row r="1" spans="1:15" ht="27.75" customHeight="1">
      <c r="A1" s="245" t="s">
        <v>21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</row>
    <row r="2" spans="1:15" ht="27.75" customHeight="1">
      <c r="A2" s="246" t="s">
        <v>22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5" ht="21" customHeight="1" thickBot="1">
      <c r="A3" s="247" t="s">
        <v>20</v>
      </c>
      <c r="B3" s="247"/>
      <c r="C3" s="247"/>
      <c r="D3" s="247"/>
      <c r="E3" s="248" t="s">
        <v>47</v>
      </c>
      <c r="F3" s="248"/>
      <c r="G3" s="8"/>
      <c r="H3" s="8"/>
      <c r="I3" s="7"/>
      <c r="J3" s="9" t="s">
        <v>17</v>
      </c>
      <c r="K3" s="273" t="s">
        <v>32</v>
      </c>
      <c r="L3" s="273"/>
      <c r="M3" s="64"/>
      <c r="N3" s="9" t="s">
        <v>18</v>
      </c>
      <c r="O3" s="242">
        <v>1391</v>
      </c>
    </row>
    <row r="4" spans="1:15" ht="17.25" customHeight="1">
      <c r="A4" s="258" t="s">
        <v>0</v>
      </c>
      <c r="B4" s="271" t="s">
        <v>19</v>
      </c>
      <c r="C4" s="272"/>
      <c r="D4" s="262" t="s">
        <v>1</v>
      </c>
      <c r="E4" s="263"/>
      <c r="F4" s="263"/>
      <c r="G4" s="263"/>
      <c r="H4" s="264"/>
      <c r="I4" s="12" t="s">
        <v>2</v>
      </c>
      <c r="J4" s="3" t="s">
        <v>3</v>
      </c>
      <c r="K4" s="260" t="s">
        <v>4</v>
      </c>
      <c r="L4" s="1" t="s">
        <v>5</v>
      </c>
      <c r="M4" s="1" t="s">
        <v>6</v>
      </c>
      <c r="N4" s="1" t="s">
        <v>16</v>
      </c>
      <c r="O4" s="269" t="s">
        <v>48</v>
      </c>
    </row>
    <row r="5" spans="1:15" ht="21" customHeight="1" thickBot="1">
      <c r="A5" s="259"/>
      <c r="B5" s="4" t="s">
        <v>8</v>
      </c>
      <c r="C5" s="6" t="s">
        <v>9</v>
      </c>
      <c r="D5" s="4" t="s">
        <v>10</v>
      </c>
      <c r="E5" s="5" t="s">
        <v>11</v>
      </c>
      <c r="F5" s="14">
        <v>0.2708333333333333</v>
      </c>
      <c r="G5" s="15">
        <v>0.5208333333333334</v>
      </c>
      <c r="H5" s="16">
        <v>0.7708333333333334</v>
      </c>
      <c r="I5" s="13" t="s">
        <v>12</v>
      </c>
      <c r="J5" s="2" t="s">
        <v>13</v>
      </c>
      <c r="K5" s="261"/>
      <c r="L5" s="2" t="s">
        <v>14</v>
      </c>
      <c r="M5" s="2" t="s">
        <v>15</v>
      </c>
      <c r="N5" s="2" t="s">
        <v>42</v>
      </c>
      <c r="O5" s="270"/>
    </row>
    <row r="6" spans="1:15" ht="21" customHeight="1">
      <c r="A6" s="10">
        <v>1</v>
      </c>
      <c r="B6" s="65">
        <v>7.6</v>
      </c>
      <c r="C6" s="65">
        <v>14.2</v>
      </c>
      <c r="D6" s="66">
        <v>67</v>
      </c>
      <c r="E6" s="66">
        <v>82</v>
      </c>
      <c r="F6" s="66">
        <v>77</v>
      </c>
      <c r="G6" s="66">
        <v>68</v>
      </c>
      <c r="H6" s="66">
        <v>76</v>
      </c>
      <c r="I6" s="65">
        <v>0</v>
      </c>
      <c r="J6" s="67" t="s">
        <v>55</v>
      </c>
      <c r="K6" s="65">
        <v>1.4</v>
      </c>
      <c r="L6" s="65">
        <v>0.9</v>
      </c>
      <c r="M6" s="65"/>
      <c r="N6" s="65">
        <v>893.2</v>
      </c>
      <c r="O6" s="68"/>
    </row>
    <row r="7" spans="1:15" ht="21" customHeight="1">
      <c r="A7" s="11">
        <v>2</v>
      </c>
      <c r="B7" s="69">
        <v>7.4</v>
      </c>
      <c r="C7" s="69">
        <v>14.8</v>
      </c>
      <c r="D7" s="70">
        <v>65</v>
      </c>
      <c r="E7" s="70">
        <v>81</v>
      </c>
      <c r="F7" s="70">
        <v>81</v>
      </c>
      <c r="G7" s="70">
        <v>65</v>
      </c>
      <c r="H7" s="70">
        <v>74</v>
      </c>
      <c r="I7" s="65">
        <v>0</v>
      </c>
      <c r="J7" s="71" t="s">
        <v>186</v>
      </c>
      <c r="K7" s="69">
        <v>0.8</v>
      </c>
      <c r="L7" s="69">
        <v>2.3</v>
      </c>
      <c r="M7" s="69"/>
      <c r="N7" s="69">
        <v>893.7</v>
      </c>
      <c r="O7" s="72"/>
    </row>
    <row r="8" spans="1:15" ht="21" customHeight="1">
      <c r="A8" s="11">
        <v>3</v>
      </c>
      <c r="B8" s="69">
        <v>5.4</v>
      </c>
      <c r="C8" s="69">
        <v>14</v>
      </c>
      <c r="D8" s="70">
        <v>56</v>
      </c>
      <c r="E8" s="70">
        <v>83</v>
      </c>
      <c r="F8" s="70">
        <v>83</v>
      </c>
      <c r="G8" s="70">
        <v>56</v>
      </c>
      <c r="H8" s="70">
        <v>76</v>
      </c>
      <c r="I8" s="69">
        <v>0</v>
      </c>
      <c r="J8" s="71" t="s">
        <v>191</v>
      </c>
      <c r="K8" s="69">
        <v>0.7</v>
      </c>
      <c r="L8" s="69">
        <v>5.3</v>
      </c>
      <c r="M8" s="69"/>
      <c r="N8" s="69">
        <v>895.8</v>
      </c>
      <c r="O8" s="72"/>
    </row>
    <row r="9" spans="1:15" ht="21" customHeight="1">
      <c r="A9" s="11">
        <v>4</v>
      </c>
      <c r="B9" s="69">
        <v>7.6</v>
      </c>
      <c r="C9" s="69">
        <v>11</v>
      </c>
      <c r="D9" s="70">
        <v>49</v>
      </c>
      <c r="E9" s="70">
        <v>81</v>
      </c>
      <c r="F9" s="70">
        <v>72</v>
      </c>
      <c r="G9" s="70">
        <v>67</v>
      </c>
      <c r="H9" s="70">
        <v>74</v>
      </c>
      <c r="I9" s="69">
        <v>0</v>
      </c>
      <c r="J9" s="71" t="s">
        <v>55</v>
      </c>
      <c r="K9" s="69">
        <v>0.5</v>
      </c>
      <c r="L9" s="69">
        <v>0</v>
      </c>
      <c r="M9" s="69"/>
      <c r="N9" s="69">
        <v>892.3</v>
      </c>
      <c r="O9" s="72"/>
    </row>
    <row r="10" spans="1:15" ht="21" customHeight="1">
      <c r="A10" s="11">
        <v>5</v>
      </c>
      <c r="B10" s="69">
        <v>1</v>
      </c>
      <c r="C10" s="69">
        <v>11.4</v>
      </c>
      <c r="D10" s="70">
        <v>42</v>
      </c>
      <c r="E10" s="70">
        <v>85</v>
      </c>
      <c r="F10" s="70">
        <v>82</v>
      </c>
      <c r="G10" s="70">
        <v>43</v>
      </c>
      <c r="H10" s="70">
        <v>68</v>
      </c>
      <c r="I10" s="69">
        <v>0</v>
      </c>
      <c r="J10" s="71" t="s">
        <v>192</v>
      </c>
      <c r="K10" s="69">
        <v>0.3</v>
      </c>
      <c r="L10" s="69">
        <v>7.7</v>
      </c>
      <c r="M10" s="69"/>
      <c r="N10" s="69">
        <v>892.2</v>
      </c>
      <c r="O10" s="72"/>
    </row>
    <row r="11" spans="1:15" ht="21" customHeight="1">
      <c r="A11" s="11">
        <v>6</v>
      </c>
      <c r="B11" s="69">
        <v>2.6</v>
      </c>
      <c r="C11" s="69">
        <v>13</v>
      </c>
      <c r="D11" s="70">
        <v>45</v>
      </c>
      <c r="E11" s="70">
        <v>84</v>
      </c>
      <c r="F11" s="70">
        <v>76</v>
      </c>
      <c r="G11" s="70">
        <v>45</v>
      </c>
      <c r="H11" s="70">
        <v>59</v>
      </c>
      <c r="I11" s="69" t="s">
        <v>97</v>
      </c>
      <c r="J11" s="71" t="s">
        <v>90</v>
      </c>
      <c r="K11" s="69">
        <v>0.4</v>
      </c>
      <c r="L11" s="69">
        <v>2.2</v>
      </c>
      <c r="M11" s="69"/>
      <c r="N11" s="69">
        <v>890.2</v>
      </c>
      <c r="O11" s="72" t="s">
        <v>93</v>
      </c>
    </row>
    <row r="12" spans="1:15" ht="21" customHeight="1">
      <c r="A12" s="11">
        <v>7</v>
      </c>
      <c r="B12" s="69">
        <v>6.6</v>
      </c>
      <c r="C12" s="69">
        <v>12.4</v>
      </c>
      <c r="D12" s="70">
        <v>55</v>
      </c>
      <c r="E12" s="70">
        <v>89</v>
      </c>
      <c r="F12" s="70">
        <v>83</v>
      </c>
      <c r="G12" s="70">
        <v>58</v>
      </c>
      <c r="H12" s="70">
        <v>72</v>
      </c>
      <c r="I12" s="69" t="s">
        <v>97</v>
      </c>
      <c r="J12" s="71" t="s">
        <v>187</v>
      </c>
      <c r="K12" s="69">
        <v>0.3</v>
      </c>
      <c r="L12" s="69">
        <v>3.4</v>
      </c>
      <c r="M12" s="69"/>
      <c r="N12" s="69">
        <v>887.9</v>
      </c>
      <c r="O12" s="72" t="s">
        <v>93</v>
      </c>
    </row>
    <row r="13" spans="1:15" ht="21" customHeight="1">
      <c r="A13" s="11">
        <v>8</v>
      </c>
      <c r="B13" s="69">
        <v>4</v>
      </c>
      <c r="C13" s="69">
        <v>14.4</v>
      </c>
      <c r="D13" s="70">
        <v>46</v>
      </c>
      <c r="E13" s="70">
        <v>88</v>
      </c>
      <c r="F13" s="70">
        <v>85</v>
      </c>
      <c r="G13" s="70">
        <v>49</v>
      </c>
      <c r="H13" s="70">
        <v>72</v>
      </c>
      <c r="I13" s="69">
        <v>0</v>
      </c>
      <c r="J13" s="71" t="s">
        <v>111</v>
      </c>
      <c r="K13" s="69">
        <v>0.4</v>
      </c>
      <c r="L13" s="69">
        <v>8.8</v>
      </c>
      <c r="M13" s="69"/>
      <c r="N13" s="69">
        <v>893.3</v>
      </c>
      <c r="O13" s="72"/>
    </row>
    <row r="14" spans="1:15" ht="21" customHeight="1">
      <c r="A14" s="11">
        <v>9</v>
      </c>
      <c r="B14" s="69">
        <v>4.6</v>
      </c>
      <c r="C14" s="69">
        <v>12</v>
      </c>
      <c r="D14" s="70">
        <v>61</v>
      </c>
      <c r="E14" s="70">
        <v>88</v>
      </c>
      <c r="F14" s="70">
        <v>86</v>
      </c>
      <c r="G14" s="70">
        <v>66</v>
      </c>
      <c r="H14" s="70">
        <v>66</v>
      </c>
      <c r="I14" s="69">
        <v>0</v>
      </c>
      <c r="J14" s="71" t="s">
        <v>193</v>
      </c>
      <c r="K14" s="69">
        <v>1.4</v>
      </c>
      <c r="L14" s="69">
        <v>0.5</v>
      </c>
      <c r="M14" s="69"/>
      <c r="N14" s="69">
        <v>895.6</v>
      </c>
      <c r="O14" s="72"/>
    </row>
    <row r="15" spans="1:15" ht="21" customHeight="1">
      <c r="A15" s="11">
        <v>10</v>
      </c>
      <c r="B15" s="69">
        <v>2.6</v>
      </c>
      <c r="C15" s="69">
        <v>14</v>
      </c>
      <c r="D15" s="70">
        <v>52</v>
      </c>
      <c r="E15" s="70">
        <v>87</v>
      </c>
      <c r="F15" s="70">
        <v>87</v>
      </c>
      <c r="G15" s="70">
        <v>55</v>
      </c>
      <c r="H15" s="70">
        <v>69</v>
      </c>
      <c r="I15" s="69">
        <v>0</v>
      </c>
      <c r="J15" s="71" t="s">
        <v>111</v>
      </c>
      <c r="K15" s="69">
        <v>0.4</v>
      </c>
      <c r="L15" s="69">
        <v>8.5</v>
      </c>
      <c r="M15" s="69"/>
      <c r="N15" s="69">
        <v>895.6</v>
      </c>
      <c r="O15" s="72"/>
    </row>
    <row r="16" spans="1:15" ht="21" customHeight="1">
      <c r="A16" s="11">
        <v>11</v>
      </c>
      <c r="B16" s="69">
        <v>3.4</v>
      </c>
      <c r="C16" s="69">
        <v>14</v>
      </c>
      <c r="D16" s="70">
        <v>56</v>
      </c>
      <c r="E16" s="70">
        <v>84</v>
      </c>
      <c r="F16" s="70">
        <v>84</v>
      </c>
      <c r="G16" s="70">
        <v>58</v>
      </c>
      <c r="H16" s="70">
        <v>73</v>
      </c>
      <c r="I16" s="69">
        <v>0</v>
      </c>
      <c r="J16" s="71" t="s">
        <v>183</v>
      </c>
      <c r="K16" s="69">
        <v>1.4</v>
      </c>
      <c r="L16" s="69">
        <v>3</v>
      </c>
      <c r="M16" s="69"/>
      <c r="N16" s="69">
        <v>894.2</v>
      </c>
      <c r="O16" s="72"/>
    </row>
    <row r="17" spans="1:15" ht="21" customHeight="1">
      <c r="A17" s="11">
        <v>12</v>
      </c>
      <c r="B17" s="69">
        <v>2.8</v>
      </c>
      <c r="C17" s="69">
        <v>13.6</v>
      </c>
      <c r="D17" s="70">
        <v>48</v>
      </c>
      <c r="E17" s="70">
        <v>81</v>
      </c>
      <c r="F17" s="70">
        <v>75</v>
      </c>
      <c r="G17" s="70">
        <v>49</v>
      </c>
      <c r="H17" s="70">
        <v>70</v>
      </c>
      <c r="I17" s="69">
        <v>0</v>
      </c>
      <c r="J17" s="71" t="s">
        <v>194</v>
      </c>
      <c r="K17" s="69">
        <v>1</v>
      </c>
      <c r="L17" s="69">
        <v>7.3</v>
      </c>
      <c r="M17" s="69"/>
      <c r="N17" s="69">
        <v>892.5</v>
      </c>
      <c r="O17" s="72"/>
    </row>
    <row r="18" spans="1:15" ht="21" customHeight="1">
      <c r="A18" s="11">
        <v>13</v>
      </c>
      <c r="B18" s="69">
        <v>2.8</v>
      </c>
      <c r="C18" s="69">
        <v>13.2</v>
      </c>
      <c r="D18" s="70">
        <v>46</v>
      </c>
      <c r="E18" s="70">
        <v>84</v>
      </c>
      <c r="F18" s="70">
        <v>84</v>
      </c>
      <c r="G18" s="70">
        <v>49</v>
      </c>
      <c r="H18" s="70">
        <v>72</v>
      </c>
      <c r="I18" s="69">
        <v>0</v>
      </c>
      <c r="J18" s="71" t="s">
        <v>183</v>
      </c>
      <c r="K18" s="69">
        <v>0</v>
      </c>
      <c r="L18" s="69">
        <v>8.2</v>
      </c>
      <c r="M18" s="69"/>
      <c r="N18" s="69">
        <v>892</v>
      </c>
      <c r="O18" s="72"/>
    </row>
    <row r="19" spans="1:15" ht="21" customHeight="1">
      <c r="A19" s="11">
        <v>14</v>
      </c>
      <c r="B19" s="69">
        <v>3.4</v>
      </c>
      <c r="C19" s="69">
        <v>13.4</v>
      </c>
      <c r="D19" s="70">
        <v>53</v>
      </c>
      <c r="E19" s="70">
        <v>82</v>
      </c>
      <c r="F19" s="70">
        <v>81</v>
      </c>
      <c r="G19" s="70">
        <v>57</v>
      </c>
      <c r="H19" s="70">
        <v>67</v>
      </c>
      <c r="I19" s="69">
        <v>0</v>
      </c>
      <c r="J19" s="71" t="s">
        <v>191</v>
      </c>
      <c r="K19" s="69">
        <v>0.8</v>
      </c>
      <c r="L19" s="69">
        <v>7.5</v>
      </c>
      <c r="M19" s="69"/>
      <c r="N19" s="69">
        <v>888.3</v>
      </c>
      <c r="O19" s="72"/>
    </row>
    <row r="20" spans="1:15" ht="21" customHeight="1">
      <c r="A20" s="11">
        <v>15</v>
      </c>
      <c r="B20" s="69">
        <v>5.2</v>
      </c>
      <c r="C20" s="69">
        <v>14</v>
      </c>
      <c r="D20" s="70">
        <v>51</v>
      </c>
      <c r="E20" s="70">
        <v>76</v>
      </c>
      <c r="F20" s="70">
        <v>69</v>
      </c>
      <c r="G20" s="70">
        <v>59</v>
      </c>
      <c r="H20" s="70">
        <v>66</v>
      </c>
      <c r="I20" s="69">
        <v>0</v>
      </c>
      <c r="J20" s="71" t="s">
        <v>82</v>
      </c>
      <c r="K20" s="69">
        <v>1</v>
      </c>
      <c r="L20" s="69">
        <v>4.5</v>
      </c>
      <c r="M20" s="69"/>
      <c r="N20" s="69">
        <v>886.2</v>
      </c>
      <c r="O20" s="72"/>
    </row>
    <row r="21" spans="1:15" ht="21" customHeight="1">
      <c r="A21" s="11">
        <v>16</v>
      </c>
      <c r="B21" s="69">
        <v>5</v>
      </c>
      <c r="C21" s="69">
        <v>9</v>
      </c>
      <c r="D21" s="70">
        <v>69</v>
      </c>
      <c r="E21" s="70">
        <v>95</v>
      </c>
      <c r="F21" s="70">
        <v>76</v>
      </c>
      <c r="G21" s="70">
        <v>95</v>
      </c>
      <c r="H21" s="70">
        <v>95</v>
      </c>
      <c r="I21" s="69">
        <v>2.8</v>
      </c>
      <c r="J21" s="71" t="s">
        <v>195</v>
      </c>
      <c r="K21" s="69">
        <v>1.8</v>
      </c>
      <c r="L21" s="69">
        <v>0</v>
      </c>
      <c r="M21" s="69"/>
      <c r="N21" s="69">
        <v>887</v>
      </c>
      <c r="O21" s="72" t="s">
        <v>196</v>
      </c>
    </row>
    <row r="22" spans="1:15" ht="21" customHeight="1">
      <c r="A22" s="11">
        <v>17</v>
      </c>
      <c r="B22" s="69">
        <v>1.6</v>
      </c>
      <c r="C22" s="69">
        <v>9</v>
      </c>
      <c r="D22" s="70">
        <v>80</v>
      </c>
      <c r="E22" s="70">
        <v>97</v>
      </c>
      <c r="F22" s="70">
        <v>97</v>
      </c>
      <c r="G22" s="70">
        <v>82</v>
      </c>
      <c r="H22" s="70">
        <v>89</v>
      </c>
      <c r="I22" s="69">
        <v>0</v>
      </c>
      <c r="J22" s="71" t="s">
        <v>197</v>
      </c>
      <c r="K22" s="69">
        <v>0.4</v>
      </c>
      <c r="L22" s="69">
        <v>3.3</v>
      </c>
      <c r="M22" s="69"/>
      <c r="N22" s="69">
        <v>890.5</v>
      </c>
      <c r="O22" s="72" t="s">
        <v>198</v>
      </c>
    </row>
    <row r="23" spans="1:15" ht="21" customHeight="1">
      <c r="A23" s="11">
        <v>18</v>
      </c>
      <c r="B23" s="69">
        <v>4.2</v>
      </c>
      <c r="C23" s="69">
        <v>14.4</v>
      </c>
      <c r="D23" s="70">
        <v>46</v>
      </c>
      <c r="E23" s="70">
        <v>90</v>
      </c>
      <c r="F23" s="70">
        <v>82</v>
      </c>
      <c r="G23" s="70">
        <v>51</v>
      </c>
      <c r="H23" s="70">
        <v>66</v>
      </c>
      <c r="I23" s="69">
        <v>1.4</v>
      </c>
      <c r="J23" s="71" t="s">
        <v>183</v>
      </c>
      <c r="K23" s="69">
        <v>0.6</v>
      </c>
      <c r="L23" s="69">
        <v>5</v>
      </c>
      <c r="M23" s="69"/>
      <c r="N23" s="69">
        <v>891.2</v>
      </c>
      <c r="O23" s="72" t="s">
        <v>196</v>
      </c>
    </row>
    <row r="24" spans="1:15" ht="21" customHeight="1">
      <c r="A24" s="11">
        <v>19</v>
      </c>
      <c r="B24" s="69">
        <v>6</v>
      </c>
      <c r="C24" s="69">
        <v>14.4</v>
      </c>
      <c r="D24" s="70">
        <v>55</v>
      </c>
      <c r="E24" s="70">
        <v>92</v>
      </c>
      <c r="F24" s="70">
        <v>92</v>
      </c>
      <c r="G24" s="70">
        <v>57</v>
      </c>
      <c r="H24" s="70">
        <v>73</v>
      </c>
      <c r="I24" s="69">
        <v>0</v>
      </c>
      <c r="J24" s="71" t="s">
        <v>199</v>
      </c>
      <c r="K24" s="69">
        <v>1.4</v>
      </c>
      <c r="L24" s="69">
        <v>6.1</v>
      </c>
      <c r="M24" s="69"/>
      <c r="N24" s="69">
        <v>890.1</v>
      </c>
      <c r="O24" s="72"/>
    </row>
    <row r="25" spans="1:15" ht="21" customHeight="1">
      <c r="A25" s="11">
        <v>20</v>
      </c>
      <c r="B25" s="69">
        <v>4.8</v>
      </c>
      <c r="C25" s="69">
        <v>13</v>
      </c>
      <c r="D25" s="70">
        <v>53</v>
      </c>
      <c r="E25" s="70">
        <v>85</v>
      </c>
      <c r="F25" s="70">
        <v>82</v>
      </c>
      <c r="G25" s="70">
        <v>57</v>
      </c>
      <c r="H25" s="70">
        <v>68</v>
      </c>
      <c r="I25" s="69">
        <v>0</v>
      </c>
      <c r="J25" s="71" t="s">
        <v>63</v>
      </c>
      <c r="K25" s="69">
        <v>1</v>
      </c>
      <c r="L25" s="69">
        <v>8.5</v>
      </c>
      <c r="M25" s="69"/>
      <c r="N25" s="69">
        <v>889.7</v>
      </c>
      <c r="O25" s="72"/>
    </row>
    <row r="26" spans="1:15" ht="21" customHeight="1">
      <c r="A26" s="11">
        <v>21</v>
      </c>
      <c r="B26" s="69">
        <v>4.8</v>
      </c>
      <c r="C26" s="69">
        <v>14</v>
      </c>
      <c r="D26" s="70">
        <v>51</v>
      </c>
      <c r="E26" s="70">
        <v>87</v>
      </c>
      <c r="F26" s="70">
        <v>85</v>
      </c>
      <c r="G26" s="70">
        <v>54</v>
      </c>
      <c r="H26" s="70">
        <v>63</v>
      </c>
      <c r="I26" s="69">
        <v>4.6</v>
      </c>
      <c r="J26" s="71" t="s">
        <v>200</v>
      </c>
      <c r="K26" s="69">
        <v>0.4</v>
      </c>
      <c r="L26" s="69">
        <v>3.3</v>
      </c>
      <c r="M26" s="69"/>
      <c r="N26" s="69">
        <v>886.2</v>
      </c>
      <c r="O26" s="72" t="s">
        <v>93</v>
      </c>
    </row>
    <row r="27" spans="1:15" ht="21" customHeight="1">
      <c r="A27" s="11">
        <v>22</v>
      </c>
      <c r="B27" s="69">
        <v>6</v>
      </c>
      <c r="C27" s="69">
        <v>13.4</v>
      </c>
      <c r="D27" s="70">
        <v>42</v>
      </c>
      <c r="E27" s="70">
        <v>94</v>
      </c>
      <c r="F27" s="70">
        <v>92</v>
      </c>
      <c r="G27" s="70">
        <v>72</v>
      </c>
      <c r="H27" s="70">
        <v>51</v>
      </c>
      <c r="I27" s="69">
        <v>0</v>
      </c>
      <c r="J27" s="71" t="s">
        <v>64</v>
      </c>
      <c r="K27" s="69">
        <v>1.4</v>
      </c>
      <c r="L27" s="69">
        <v>6.6</v>
      </c>
      <c r="M27" s="69"/>
      <c r="N27" s="69">
        <v>887.4</v>
      </c>
      <c r="O27" s="72" t="s">
        <v>198</v>
      </c>
    </row>
    <row r="28" spans="1:15" ht="21" customHeight="1">
      <c r="A28" s="11">
        <v>23</v>
      </c>
      <c r="B28" s="69">
        <v>4</v>
      </c>
      <c r="C28" s="69">
        <v>9.8</v>
      </c>
      <c r="D28" s="70">
        <v>59</v>
      </c>
      <c r="E28" s="70">
        <v>88</v>
      </c>
      <c r="F28" s="70">
        <v>75</v>
      </c>
      <c r="G28" s="70">
        <v>60</v>
      </c>
      <c r="H28" s="70">
        <v>78</v>
      </c>
      <c r="I28" s="69">
        <v>0</v>
      </c>
      <c r="J28" s="71" t="s">
        <v>183</v>
      </c>
      <c r="K28" s="69">
        <v>1</v>
      </c>
      <c r="L28" s="69">
        <v>3.8</v>
      </c>
      <c r="M28" s="69"/>
      <c r="N28" s="69">
        <v>891.1</v>
      </c>
      <c r="O28" s="72"/>
    </row>
    <row r="29" spans="1:15" ht="21" customHeight="1">
      <c r="A29" s="11">
        <v>24</v>
      </c>
      <c r="B29" s="69">
        <v>4.6</v>
      </c>
      <c r="C29" s="69">
        <v>8.6</v>
      </c>
      <c r="D29" s="70">
        <v>69</v>
      </c>
      <c r="E29" s="70">
        <v>91</v>
      </c>
      <c r="F29" s="70">
        <v>82</v>
      </c>
      <c r="G29" s="70">
        <v>81</v>
      </c>
      <c r="H29" s="70">
        <v>78</v>
      </c>
      <c r="I29" s="69">
        <v>2.2</v>
      </c>
      <c r="J29" s="71" t="s">
        <v>201</v>
      </c>
      <c r="K29" s="69">
        <v>1</v>
      </c>
      <c r="L29" s="69">
        <v>0</v>
      </c>
      <c r="M29" s="69"/>
      <c r="N29" s="69">
        <v>889.7</v>
      </c>
      <c r="O29" s="72" t="s">
        <v>93</v>
      </c>
    </row>
    <row r="30" spans="1:15" ht="21" customHeight="1">
      <c r="A30" s="11">
        <v>25</v>
      </c>
      <c r="B30" s="69">
        <v>2.2</v>
      </c>
      <c r="C30" s="69">
        <v>6.2</v>
      </c>
      <c r="D30" s="70">
        <v>66</v>
      </c>
      <c r="E30" s="70">
        <v>100</v>
      </c>
      <c r="F30" s="70">
        <v>84</v>
      </c>
      <c r="G30" s="70">
        <v>88</v>
      </c>
      <c r="H30" s="70">
        <v>90</v>
      </c>
      <c r="I30" s="69">
        <v>9.4</v>
      </c>
      <c r="J30" s="71" t="s">
        <v>202</v>
      </c>
      <c r="K30" s="69">
        <v>0.6</v>
      </c>
      <c r="L30" s="69">
        <v>0</v>
      </c>
      <c r="M30" s="69"/>
      <c r="N30" s="69">
        <v>892.3</v>
      </c>
      <c r="O30" s="72" t="s">
        <v>203</v>
      </c>
    </row>
    <row r="31" spans="1:15" ht="21" customHeight="1">
      <c r="A31" s="11">
        <v>26</v>
      </c>
      <c r="B31" s="69">
        <v>-0.2</v>
      </c>
      <c r="C31" s="69">
        <v>3.2</v>
      </c>
      <c r="D31" s="70">
        <v>87</v>
      </c>
      <c r="E31" s="70">
        <v>100</v>
      </c>
      <c r="F31" s="70">
        <v>100</v>
      </c>
      <c r="G31" s="70">
        <v>87</v>
      </c>
      <c r="H31" s="70">
        <v>93</v>
      </c>
      <c r="I31" s="69">
        <v>10.7</v>
      </c>
      <c r="J31" s="71" t="s">
        <v>204</v>
      </c>
      <c r="K31" s="69"/>
      <c r="L31" s="69">
        <v>0</v>
      </c>
      <c r="M31" s="69">
        <v>25</v>
      </c>
      <c r="N31" s="69">
        <v>891.7</v>
      </c>
      <c r="O31" s="72" t="s">
        <v>205</v>
      </c>
    </row>
    <row r="32" spans="1:15" ht="21" customHeight="1">
      <c r="A32" s="11">
        <v>27</v>
      </c>
      <c r="B32" s="69">
        <v>0.4</v>
      </c>
      <c r="C32" s="69">
        <v>5</v>
      </c>
      <c r="D32" s="70">
        <v>76</v>
      </c>
      <c r="E32" s="70">
        <v>93</v>
      </c>
      <c r="F32" s="70">
        <v>86</v>
      </c>
      <c r="G32" s="70">
        <v>76</v>
      </c>
      <c r="H32" s="70">
        <v>83</v>
      </c>
      <c r="I32" s="69">
        <v>0</v>
      </c>
      <c r="J32" s="71" t="s">
        <v>189</v>
      </c>
      <c r="K32" s="69">
        <v>0.2</v>
      </c>
      <c r="L32" s="69">
        <v>2.1</v>
      </c>
      <c r="M32" s="69"/>
      <c r="N32" s="69">
        <v>891.6</v>
      </c>
      <c r="O32" s="72" t="s">
        <v>198</v>
      </c>
    </row>
    <row r="33" spans="1:15" ht="21" customHeight="1">
      <c r="A33" s="11">
        <v>28</v>
      </c>
      <c r="B33" s="69">
        <v>-1.4</v>
      </c>
      <c r="C33" s="69">
        <v>8.2</v>
      </c>
      <c r="D33" s="70">
        <v>60</v>
      </c>
      <c r="E33" s="70">
        <v>91</v>
      </c>
      <c r="F33" s="70">
        <v>84</v>
      </c>
      <c r="G33" s="70">
        <v>61</v>
      </c>
      <c r="H33" s="70">
        <v>84</v>
      </c>
      <c r="I33" s="69">
        <v>0</v>
      </c>
      <c r="J33" s="71" t="s">
        <v>191</v>
      </c>
      <c r="K33" s="69"/>
      <c r="L33" s="69">
        <v>8</v>
      </c>
      <c r="M33" s="69"/>
      <c r="N33" s="69">
        <v>897</v>
      </c>
      <c r="O33" s="72"/>
    </row>
    <row r="34" spans="1:15" ht="21" customHeight="1">
      <c r="A34" s="11">
        <v>29</v>
      </c>
      <c r="B34" s="69">
        <v>0.6</v>
      </c>
      <c r="C34" s="69">
        <v>10</v>
      </c>
      <c r="D34" s="70">
        <v>52</v>
      </c>
      <c r="E34" s="70">
        <v>83</v>
      </c>
      <c r="F34" s="70">
        <v>83</v>
      </c>
      <c r="G34" s="70">
        <v>54</v>
      </c>
      <c r="H34" s="70">
        <v>79</v>
      </c>
      <c r="I34" s="69">
        <v>0</v>
      </c>
      <c r="J34" s="71" t="s">
        <v>183</v>
      </c>
      <c r="K34" s="69">
        <v>0.6</v>
      </c>
      <c r="L34" s="69">
        <v>8.9</v>
      </c>
      <c r="M34" s="69"/>
      <c r="N34" s="69">
        <v>897.5</v>
      </c>
      <c r="O34" s="72"/>
    </row>
    <row r="35" spans="1:15" ht="21" customHeight="1">
      <c r="A35" s="11">
        <v>30</v>
      </c>
      <c r="B35" s="69">
        <v>1</v>
      </c>
      <c r="C35" s="69">
        <v>11.2</v>
      </c>
      <c r="D35" s="70">
        <v>49</v>
      </c>
      <c r="E35" s="70">
        <v>83</v>
      </c>
      <c r="F35" s="70">
        <v>83</v>
      </c>
      <c r="G35" s="70">
        <v>49</v>
      </c>
      <c r="H35" s="70">
        <v>75</v>
      </c>
      <c r="I35" s="69">
        <v>0</v>
      </c>
      <c r="J35" s="71" t="s">
        <v>183</v>
      </c>
      <c r="K35" s="69"/>
      <c r="L35" s="69">
        <v>8.1</v>
      </c>
      <c r="M35" s="69"/>
      <c r="N35" s="69">
        <v>893.7</v>
      </c>
      <c r="O35" s="72"/>
    </row>
    <row r="36" spans="1:15" ht="21" customHeight="1">
      <c r="A36" s="11">
        <v>31</v>
      </c>
      <c r="B36" s="69"/>
      <c r="C36" s="69"/>
      <c r="D36" s="70"/>
      <c r="E36" s="70"/>
      <c r="F36" s="70"/>
      <c r="G36" s="70"/>
      <c r="H36" s="70"/>
      <c r="I36" s="69"/>
      <c r="J36" s="71"/>
      <c r="K36" s="69"/>
      <c r="L36" s="69"/>
      <c r="M36" s="69"/>
      <c r="N36" s="69"/>
      <c r="O36" s="72"/>
    </row>
    <row r="37" spans="1:15" ht="20.25" customHeight="1">
      <c r="A37" s="254" t="s">
        <v>16</v>
      </c>
      <c r="B37" s="73">
        <f aca="true" t="shared" si="0" ref="B37:H37">IF(ISERROR(AVERAGE(B6:B36))," ",AVERAGE(B6:B36))</f>
        <v>3.686666666666666</v>
      </c>
      <c r="C37" s="73">
        <f t="shared" si="0"/>
        <v>11.626666666666667</v>
      </c>
      <c r="D37" s="73">
        <f t="shared" si="0"/>
        <v>56.86666666666667</v>
      </c>
      <c r="E37" s="73">
        <f t="shared" si="0"/>
        <v>87.46666666666667</v>
      </c>
      <c r="F37" s="73">
        <f t="shared" si="0"/>
        <v>82.93333333333334</v>
      </c>
      <c r="G37" s="73">
        <f t="shared" si="0"/>
        <v>62.266666666666666</v>
      </c>
      <c r="H37" s="73">
        <f t="shared" si="0"/>
        <v>73.96666666666667</v>
      </c>
      <c r="I37" s="256">
        <f>SUM(I6:I36)</f>
        <v>31.099999999999998</v>
      </c>
      <c r="J37" s="267"/>
      <c r="K37" s="256">
        <f>SUM(K6:K36)</f>
        <v>21.200000000000003</v>
      </c>
      <c r="L37" s="256">
        <f>SUM(L6:L36)</f>
        <v>133.79999999999998</v>
      </c>
      <c r="M37" s="256">
        <f>SUM(M6:M36)</f>
        <v>25</v>
      </c>
      <c r="N37" s="256">
        <f>IF(ISERROR(AVERAGE(N6:N36))," ",AVERAGE(N6:N36))</f>
        <v>891.6566666666666</v>
      </c>
      <c r="O37" s="265"/>
    </row>
    <row r="38" spans="1:15" ht="18.75" customHeight="1" thickBot="1">
      <c r="A38" s="255"/>
      <c r="B38" s="249">
        <f>IF(ISERROR(AVERAGE(B37:C37))," ",AVERAGE(B37:C37))</f>
        <v>7.656666666666666</v>
      </c>
      <c r="C38" s="250">
        <f>AVERAGE(B37:C37)</f>
        <v>7.656666666666666</v>
      </c>
      <c r="D38" s="249">
        <f>IF(ISERROR(AVERAGE(D37:E37))," ",AVERAGE(D37:E37))</f>
        <v>72.16666666666667</v>
      </c>
      <c r="E38" s="250">
        <f>AVERAGE(D37:E37)</f>
        <v>72.16666666666667</v>
      </c>
      <c r="F38" s="251">
        <f>IF(ISERROR(AVERAGE(F37:H37))," ",AVERAGE(F37:H37))</f>
        <v>73.05555555555556</v>
      </c>
      <c r="G38" s="252">
        <f>AVERAGE(F37:H37)</f>
        <v>73.05555555555556</v>
      </c>
      <c r="H38" s="253"/>
      <c r="I38" s="257"/>
      <c r="J38" s="268"/>
      <c r="K38" s="257"/>
      <c r="L38" s="257"/>
      <c r="M38" s="257"/>
      <c r="N38" s="257"/>
      <c r="O38" s="266"/>
    </row>
  </sheetData>
  <sheetProtection/>
  <mergeCells count="21">
    <mergeCell ref="A1:O1"/>
    <mergeCell ref="A2:O2"/>
    <mergeCell ref="A3:D3"/>
    <mergeCell ref="E3:F3"/>
    <mergeCell ref="K3:L3"/>
    <mergeCell ref="O4:O5"/>
    <mergeCell ref="A4:A5"/>
    <mergeCell ref="A37:A38"/>
    <mergeCell ref="N37:N38"/>
    <mergeCell ref="D38:E38"/>
    <mergeCell ref="D4:H4"/>
    <mergeCell ref="M37:M38"/>
    <mergeCell ref="K4:K5"/>
    <mergeCell ref="O37:O38"/>
    <mergeCell ref="I37:I38"/>
    <mergeCell ref="J37:J38"/>
    <mergeCell ref="K37:K38"/>
    <mergeCell ref="L37:L38"/>
    <mergeCell ref="B4:C4"/>
    <mergeCell ref="B38:C38"/>
    <mergeCell ref="F38:H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O38"/>
  <sheetViews>
    <sheetView rightToLeft="1" zoomScalePageLayoutView="0" workbookViewId="0" topLeftCell="A22">
      <selection activeCell="R36" sqref="R36"/>
    </sheetView>
  </sheetViews>
  <sheetFormatPr defaultColWidth="9.140625" defaultRowHeight="12.75"/>
  <cols>
    <col min="1" max="1" width="4.57421875" style="0" customWidth="1"/>
    <col min="2" max="3" width="5.8515625" style="0" customWidth="1"/>
    <col min="4" max="4" width="5.57421875" style="0" customWidth="1"/>
    <col min="5" max="5" width="5.7109375" style="0" customWidth="1"/>
    <col min="6" max="6" width="5.28125" style="0" customWidth="1"/>
    <col min="7" max="7" width="5.7109375" style="0" customWidth="1"/>
    <col min="8" max="8" width="5.57421875" style="0" customWidth="1"/>
    <col min="9" max="9" width="5.28125" style="0" customWidth="1"/>
    <col min="10" max="10" width="10.57421875" style="0" customWidth="1"/>
    <col min="11" max="13" width="5.28125" style="0" customWidth="1"/>
    <col min="14" max="14" width="6.140625" style="0" customWidth="1"/>
    <col min="15" max="15" width="16.28125" style="0" customWidth="1"/>
  </cols>
  <sheetData>
    <row r="1" spans="1:15" ht="27.75" customHeight="1">
      <c r="A1" s="245" t="s">
        <v>21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</row>
    <row r="2" spans="1:15" ht="27.75" customHeight="1">
      <c r="A2" s="246" t="s">
        <v>22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5" ht="21" customHeight="1" thickBot="1">
      <c r="A3" s="247" t="s">
        <v>20</v>
      </c>
      <c r="B3" s="247"/>
      <c r="C3" s="247"/>
      <c r="D3" s="247"/>
      <c r="E3" s="248" t="s">
        <v>47</v>
      </c>
      <c r="F3" s="248"/>
      <c r="G3" s="8"/>
      <c r="H3" s="8"/>
      <c r="I3" s="7"/>
      <c r="J3" s="9" t="s">
        <v>17</v>
      </c>
      <c r="K3" s="274" t="s">
        <v>44</v>
      </c>
      <c r="L3" s="274"/>
      <c r="M3" s="64"/>
      <c r="N3" s="9" t="s">
        <v>18</v>
      </c>
      <c r="O3" s="242">
        <v>1391</v>
      </c>
    </row>
    <row r="4" spans="1:15" ht="17.25" customHeight="1">
      <c r="A4" s="258" t="s">
        <v>0</v>
      </c>
      <c r="B4" s="271" t="s">
        <v>19</v>
      </c>
      <c r="C4" s="272"/>
      <c r="D4" s="262" t="s">
        <v>1</v>
      </c>
      <c r="E4" s="263"/>
      <c r="F4" s="263"/>
      <c r="G4" s="263"/>
      <c r="H4" s="264"/>
      <c r="I4" s="12" t="s">
        <v>2</v>
      </c>
      <c r="J4" s="3" t="s">
        <v>3</v>
      </c>
      <c r="K4" s="260" t="s">
        <v>4</v>
      </c>
      <c r="L4" s="1" t="s">
        <v>5</v>
      </c>
      <c r="M4" s="1" t="s">
        <v>6</v>
      </c>
      <c r="N4" s="1" t="s">
        <v>16</v>
      </c>
      <c r="O4" s="269" t="s">
        <v>48</v>
      </c>
    </row>
    <row r="5" spans="1:15" ht="21" customHeight="1" thickBot="1">
      <c r="A5" s="259"/>
      <c r="B5" s="4" t="s">
        <v>8</v>
      </c>
      <c r="C5" s="6" t="s">
        <v>9</v>
      </c>
      <c r="D5" s="4" t="s">
        <v>10</v>
      </c>
      <c r="E5" s="5" t="s">
        <v>11</v>
      </c>
      <c r="F5" s="14">
        <v>0.2708333333333333</v>
      </c>
      <c r="G5" s="15">
        <v>0.5208333333333334</v>
      </c>
      <c r="H5" s="16">
        <v>0.7708333333333334</v>
      </c>
      <c r="I5" s="13" t="s">
        <v>12</v>
      </c>
      <c r="J5" s="2" t="s">
        <v>13</v>
      </c>
      <c r="K5" s="261"/>
      <c r="L5" s="2" t="s">
        <v>14</v>
      </c>
      <c r="M5" s="2" t="s">
        <v>15</v>
      </c>
      <c r="N5" s="2" t="s">
        <v>42</v>
      </c>
      <c r="O5" s="270"/>
    </row>
    <row r="6" spans="1:15" ht="21" customHeight="1">
      <c r="A6" s="10">
        <v>1</v>
      </c>
      <c r="B6" s="65">
        <v>2.6</v>
      </c>
      <c r="C6" s="65">
        <v>9.6</v>
      </c>
      <c r="D6" s="66">
        <v>59</v>
      </c>
      <c r="E6" s="66">
        <v>84</v>
      </c>
      <c r="F6" s="66">
        <v>75</v>
      </c>
      <c r="G6" s="66">
        <v>59</v>
      </c>
      <c r="H6" s="66">
        <v>80</v>
      </c>
      <c r="I6" s="65" t="s">
        <v>97</v>
      </c>
      <c r="J6" s="67" t="s">
        <v>183</v>
      </c>
      <c r="K6" s="65">
        <v>0.2</v>
      </c>
      <c r="L6" s="65">
        <v>0</v>
      </c>
      <c r="M6" s="65"/>
      <c r="N6" s="65">
        <v>888.8</v>
      </c>
      <c r="O6" s="68" t="s">
        <v>93</v>
      </c>
    </row>
    <row r="7" spans="1:15" ht="21" customHeight="1">
      <c r="A7" s="11">
        <v>2</v>
      </c>
      <c r="B7" s="69">
        <v>4.2</v>
      </c>
      <c r="C7" s="69">
        <v>12</v>
      </c>
      <c r="D7" s="70">
        <v>52</v>
      </c>
      <c r="E7" s="70">
        <v>87</v>
      </c>
      <c r="F7" s="70">
        <v>85</v>
      </c>
      <c r="G7" s="70">
        <v>60</v>
      </c>
      <c r="H7" s="70">
        <v>52</v>
      </c>
      <c r="I7" s="65">
        <v>0</v>
      </c>
      <c r="J7" s="71" t="s">
        <v>55</v>
      </c>
      <c r="K7" s="69">
        <v>0.4</v>
      </c>
      <c r="L7" s="69">
        <v>7.6</v>
      </c>
      <c r="M7" s="69"/>
      <c r="N7" s="69">
        <v>887.6</v>
      </c>
      <c r="O7" s="72"/>
    </row>
    <row r="8" spans="1:15" ht="21" customHeight="1">
      <c r="A8" s="11">
        <v>3</v>
      </c>
      <c r="B8" s="69">
        <v>2</v>
      </c>
      <c r="C8" s="69">
        <v>12</v>
      </c>
      <c r="D8" s="70">
        <v>46</v>
      </c>
      <c r="E8" s="70">
        <v>81</v>
      </c>
      <c r="F8" s="70">
        <v>77</v>
      </c>
      <c r="G8" s="70">
        <v>50</v>
      </c>
      <c r="H8" s="70">
        <v>72</v>
      </c>
      <c r="I8" s="69">
        <v>0</v>
      </c>
      <c r="J8" s="71" t="s">
        <v>191</v>
      </c>
      <c r="K8" s="69">
        <v>0.4</v>
      </c>
      <c r="L8" s="69">
        <v>8.9</v>
      </c>
      <c r="M8" s="69"/>
      <c r="N8" s="69">
        <v>892.7</v>
      </c>
      <c r="O8" s="72"/>
    </row>
    <row r="9" spans="1:15" ht="21" customHeight="1">
      <c r="A9" s="11">
        <v>4</v>
      </c>
      <c r="B9" s="69">
        <v>0</v>
      </c>
      <c r="C9" s="69">
        <v>13</v>
      </c>
      <c r="D9" s="70">
        <v>43</v>
      </c>
      <c r="E9" s="70">
        <v>86</v>
      </c>
      <c r="F9" s="70">
        <v>77</v>
      </c>
      <c r="G9" s="70">
        <v>50</v>
      </c>
      <c r="H9" s="70">
        <v>70</v>
      </c>
      <c r="I9" s="69">
        <v>0</v>
      </c>
      <c r="J9" s="71" t="s">
        <v>183</v>
      </c>
      <c r="K9" s="69">
        <v>0.5</v>
      </c>
      <c r="L9" s="69">
        <v>8.7</v>
      </c>
      <c r="M9" s="69"/>
      <c r="N9" s="69">
        <v>892</v>
      </c>
      <c r="O9" s="72"/>
    </row>
    <row r="10" spans="1:15" ht="21" customHeight="1">
      <c r="A10" s="11">
        <v>5</v>
      </c>
      <c r="B10" s="69">
        <v>2.2</v>
      </c>
      <c r="C10" s="69">
        <v>10</v>
      </c>
      <c r="D10" s="70">
        <v>50</v>
      </c>
      <c r="E10" s="70">
        <v>85</v>
      </c>
      <c r="F10" s="70">
        <v>80</v>
      </c>
      <c r="G10" s="70">
        <v>56</v>
      </c>
      <c r="H10" s="70">
        <v>66</v>
      </c>
      <c r="I10" s="69">
        <v>0.6</v>
      </c>
      <c r="J10" s="71" t="s">
        <v>191</v>
      </c>
      <c r="K10" s="69">
        <v>0.7</v>
      </c>
      <c r="L10" s="69">
        <v>0</v>
      </c>
      <c r="M10" s="69"/>
      <c r="N10" s="69">
        <v>891.2</v>
      </c>
      <c r="O10" s="72" t="s">
        <v>93</v>
      </c>
    </row>
    <row r="11" spans="1:15" ht="21" customHeight="1">
      <c r="A11" s="11">
        <v>6</v>
      </c>
      <c r="B11" s="69">
        <v>2</v>
      </c>
      <c r="C11" s="69">
        <v>7.6</v>
      </c>
      <c r="D11" s="70">
        <v>37</v>
      </c>
      <c r="E11" s="70">
        <v>87</v>
      </c>
      <c r="F11" s="70">
        <v>85</v>
      </c>
      <c r="G11" s="70">
        <v>68</v>
      </c>
      <c r="H11" s="70">
        <v>68</v>
      </c>
      <c r="I11" s="69">
        <v>0.7</v>
      </c>
      <c r="J11" s="71" t="s">
        <v>78</v>
      </c>
      <c r="K11" s="65"/>
      <c r="L11" s="69">
        <v>0</v>
      </c>
      <c r="M11" s="69"/>
      <c r="N11" s="69">
        <v>891.8</v>
      </c>
      <c r="O11" s="72" t="s">
        <v>93</v>
      </c>
    </row>
    <row r="12" spans="1:15" ht="21" customHeight="1">
      <c r="A12" s="11">
        <v>7</v>
      </c>
      <c r="B12" s="69">
        <v>-3</v>
      </c>
      <c r="C12" s="69">
        <v>5.2</v>
      </c>
      <c r="D12" s="70">
        <v>56</v>
      </c>
      <c r="E12" s="70">
        <v>87</v>
      </c>
      <c r="F12" s="70">
        <v>84</v>
      </c>
      <c r="G12" s="70">
        <v>57</v>
      </c>
      <c r="H12" s="70">
        <v>83</v>
      </c>
      <c r="I12" s="69">
        <v>0</v>
      </c>
      <c r="J12" s="71" t="s">
        <v>87</v>
      </c>
      <c r="K12" s="69"/>
      <c r="L12" s="69">
        <v>8.3</v>
      </c>
      <c r="M12" s="69"/>
      <c r="N12" s="69">
        <v>899.9</v>
      </c>
      <c r="O12" s="72"/>
    </row>
    <row r="13" spans="1:15" ht="21" customHeight="1">
      <c r="A13" s="11">
        <v>8</v>
      </c>
      <c r="B13" s="69">
        <v>-3.6</v>
      </c>
      <c r="C13" s="69">
        <v>5.2</v>
      </c>
      <c r="D13" s="70">
        <v>56</v>
      </c>
      <c r="E13" s="70">
        <v>91</v>
      </c>
      <c r="F13" s="70">
        <v>76</v>
      </c>
      <c r="G13" s="70">
        <v>59</v>
      </c>
      <c r="H13" s="70">
        <v>80</v>
      </c>
      <c r="I13" s="69">
        <v>0</v>
      </c>
      <c r="J13" s="71" t="s">
        <v>194</v>
      </c>
      <c r="K13" s="69"/>
      <c r="L13" s="69">
        <v>7.2</v>
      </c>
      <c r="M13" s="69"/>
      <c r="N13" s="69">
        <v>900.1</v>
      </c>
      <c r="O13" s="72" t="s">
        <v>206</v>
      </c>
    </row>
    <row r="14" spans="1:15" ht="21" customHeight="1">
      <c r="A14" s="11">
        <v>9</v>
      </c>
      <c r="B14" s="69">
        <v>-5</v>
      </c>
      <c r="C14" s="69">
        <v>4.6</v>
      </c>
      <c r="D14" s="70">
        <v>60</v>
      </c>
      <c r="E14" s="70">
        <v>92</v>
      </c>
      <c r="F14" s="70">
        <v>86</v>
      </c>
      <c r="G14" s="70">
        <v>68</v>
      </c>
      <c r="H14" s="70">
        <v>82</v>
      </c>
      <c r="I14" s="69">
        <v>0</v>
      </c>
      <c r="J14" s="71" t="s">
        <v>191</v>
      </c>
      <c r="K14" s="69"/>
      <c r="L14" s="69">
        <v>6.7</v>
      </c>
      <c r="M14" s="69"/>
      <c r="N14" s="69">
        <v>896.4</v>
      </c>
      <c r="O14" s="72"/>
    </row>
    <row r="15" spans="1:15" ht="21" customHeight="1">
      <c r="A15" s="11">
        <v>10</v>
      </c>
      <c r="B15" s="69">
        <v>-4</v>
      </c>
      <c r="C15" s="69">
        <v>1</v>
      </c>
      <c r="D15" s="70">
        <v>82</v>
      </c>
      <c r="E15" s="70">
        <v>91</v>
      </c>
      <c r="F15" s="70">
        <v>87</v>
      </c>
      <c r="G15" s="70">
        <v>82</v>
      </c>
      <c r="H15" s="70">
        <v>82</v>
      </c>
      <c r="I15" s="69" t="s">
        <v>51</v>
      </c>
      <c r="J15" s="71" t="s">
        <v>207</v>
      </c>
      <c r="K15" s="69"/>
      <c r="L15" s="69">
        <v>0</v>
      </c>
      <c r="M15" s="69"/>
      <c r="N15" s="69">
        <v>892</v>
      </c>
      <c r="O15" s="72"/>
    </row>
    <row r="16" spans="1:15" ht="21" customHeight="1">
      <c r="A16" s="11">
        <v>11</v>
      </c>
      <c r="B16" s="69">
        <v>-2</v>
      </c>
      <c r="C16" s="69">
        <v>3.8</v>
      </c>
      <c r="D16" s="70">
        <v>53</v>
      </c>
      <c r="E16" s="70">
        <v>86</v>
      </c>
      <c r="F16" s="70">
        <v>86</v>
      </c>
      <c r="G16" s="70">
        <v>54</v>
      </c>
      <c r="H16" s="70">
        <v>72</v>
      </c>
      <c r="I16" s="69">
        <v>0</v>
      </c>
      <c r="J16" s="71" t="s">
        <v>63</v>
      </c>
      <c r="K16" s="69"/>
      <c r="L16" s="69">
        <v>3.2</v>
      </c>
      <c r="M16" s="69"/>
      <c r="N16" s="69">
        <v>892</v>
      </c>
      <c r="O16" s="72"/>
    </row>
    <row r="17" spans="1:15" ht="21" customHeight="1">
      <c r="A17" s="11">
        <v>12</v>
      </c>
      <c r="B17" s="69">
        <v>-4</v>
      </c>
      <c r="C17" s="69">
        <v>5.4</v>
      </c>
      <c r="D17" s="70">
        <v>52</v>
      </c>
      <c r="E17" s="70">
        <v>86</v>
      </c>
      <c r="F17" s="70">
        <v>84</v>
      </c>
      <c r="G17" s="70">
        <v>58</v>
      </c>
      <c r="H17" s="70">
        <v>71</v>
      </c>
      <c r="I17" s="69">
        <v>0</v>
      </c>
      <c r="J17" s="71" t="s">
        <v>56</v>
      </c>
      <c r="K17" s="69"/>
      <c r="L17" s="69">
        <v>6.3</v>
      </c>
      <c r="M17" s="69"/>
      <c r="N17" s="69">
        <v>896.3</v>
      </c>
      <c r="O17" s="72" t="s">
        <v>208</v>
      </c>
    </row>
    <row r="18" spans="1:15" ht="21" customHeight="1">
      <c r="A18" s="11">
        <v>13</v>
      </c>
      <c r="B18" s="69">
        <v>-2.8</v>
      </c>
      <c r="C18" s="69">
        <v>7</v>
      </c>
      <c r="D18" s="70">
        <v>51</v>
      </c>
      <c r="E18" s="70">
        <v>84</v>
      </c>
      <c r="F18" s="70">
        <v>78</v>
      </c>
      <c r="G18" s="70">
        <v>54</v>
      </c>
      <c r="H18" s="70">
        <v>71</v>
      </c>
      <c r="I18" s="69">
        <v>0</v>
      </c>
      <c r="J18" s="71" t="s">
        <v>191</v>
      </c>
      <c r="K18" s="69"/>
      <c r="L18" s="69">
        <v>8.7</v>
      </c>
      <c r="M18" s="69"/>
      <c r="N18" s="69">
        <v>894.6</v>
      </c>
      <c r="O18" s="72"/>
    </row>
    <row r="19" spans="1:15" ht="21" customHeight="1">
      <c r="A19" s="11">
        <v>14</v>
      </c>
      <c r="B19" s="69">
        <v>-3.6</v>
      </c>
      <c r="C19" s="69">
        <v>7.4</v>
      </c>
      <c r="D19" s="70">
        <v>47</v>
      </c>
      <c r="E19" s="70">
        <v>84</v>
      </c>
      <c r="F19" s="70">
        <v>81</v>
      </c>
      <c r="G19" s="70">
        <v>53</v>
      </c>
      <c r="H19" s="70">
        <v>65</v>
      </c>
      <c r="I19" s="69">
        <v>0</v>
      </c>
      <c r="J19" s="71" t="s">
        <v>176</v>
      </c>
      <c r="K19" s="69"/>
      <c r="L19" s="69">
        <v>8.9</v>
      </c>
      <c r="M19" s="69"/>
      <c r="N19" s="69">
        <v>896.9</v>
      </c>
      <c r="O19" s="72"/>
    </row>
    <row r="20" spans="1:15" ht="21" customHeight="1">
      <c r="A20" s="11">
        <v>15</v>
      </c>
      <c r="B20" s="69">
        <v>-3.6</v>
      </c>
      <c r="C20" s="69">
        <v>7</v>
      </c>
      <c r="D20" s="70">
        <v>46</v>
      </c>
      <c r="E20" s="70">
        <v>81</v>
      </c>
      <c r="F20" s="70">
        <v>81</v>
      </c>
      <c r="G20" s="70">
        <v>48</v>
      </c>
      <c r="H20" s="70">
        <v>67</v>
      </c>
      <c r="I20" s="69">
        <v>0</v>
      </c>
      <c r="J20" s="71" t="s">
        <v>55</v>
      </c>
      <c r="K20" s="69"/>
      <c r="L20" s="69">
        <v>8.8</v>
      </c>
      <c r="M20" s="69"/>
      <c r="N20" s="69">
        <v>893.7</v>
      </c>
      <c r="O20" s="72"/>
    </row>
    <row r="21" spans="1:15" ht="21" customHeight="1">
      <c r="A21" s="11">
        <v>16</v>
      </c>
      <c r="B21" s="69">
        <v>-1.8</v>
      </c>
      <c r="C21" s="69">
        <v>7</v>
      </c>
      <c r="D21" s="70">
        <v>49</v>
      </c>
      <c r="E21" s="70">
        <v>83</v>
      </c>
      <c r="F21" s="70">
        <v>83</v>
      </c>
      <c r="G21" s="70">
        <v>57</v>
      </c>
      <c r="H21" s="70">
        <v>65</v>
      </c>
      <c r="I21" s="69">
        <v>0</v>
      </c>
      <c r="J21" s="71" t="s">
        <v>191</v>
      </c>
      <c r="K21" s="69"/>
      <c r="L21" s="69">
        <v>4.7</v>
      </c>
      <c r="M21" s="69"/>
      <c r="N21" s="69">
        <v>886.9</v>
      </c>
      <c r="O21" s="72"/>
    </row>
    <row r="22" spans="1:15" ht="21" customHeight="1">
      <c r="A22" s="11">
        <v>17</v>
      </c>
      <c r="B22" s="69">
        <v>-2.8</v>
      </c>
      <c r="C22" s="69">
        <v>7.6</v>
      </c>
      <c r="D22" s="70">
        <v>48</v>
      </c>
      <c r="E22" s="70">
        <v>90</v>
      </c>
      <c r="F22" s="70">
        <v>85</v>
      </c>
      <c r="G22" s="70">
        <v>58</v>
      </c>
      <c r="H22" s="70">
        <v>73</v>
      </c>
      <c r="I22" s="69">
        <v>0</v>
      </c>
      <c r="J22" s="71" t="s">
        <v>89</v>
      </c>
      <c r="K22" s="69"/>
      <c r="L22" s="69">
        <v>6.1</v>
      </c>
      <c r="M22" s="69"/>
      <c r="N22" s="69">
        <v>886</v>
      </c>
      <c r="O22" s="72" t="s">
        <v>208</v>
      </c>
    </row>
    <row r="23" spans="1:15" ht="21" customHeight="1">
      <c r="A23" s="11">
        <v>18</v>
      </c>
      <c r="B23" s="69">
        <v>-1.4</v>
      </c>
      <c r="C23" s="69">
        <v>9.4</v>
      </c>
      <c r="D23" s="70">
        <v>42</v>
      </c>
      <c r="E23" s="70">
        <v>83</v>
      </c>
      <c r="F23" s="70">
        <v>78</v>
      </c>
      <c r="G23" s="70">
        <v>47</v>
      </c>
      <c r="H23" s="70">
        <v>67</v>
      </c>
      <c r="I23" s="69">
        <v>0</v>
      </c>
      <c r="J23" s="71" t="s">
        <v>189</v>
      </c>
      <c r="K23" s="69"/>
      <c r="L23" s="69">
        <v>8.4</v>
      </c>
      <c r="M23" s="69"/>
      <c r="N23" s="69">
        <v>885.6</v>
      </c>
      <c r="O23" s="72"/>
    </row>
    <row r="24" spans="1:15" ht="21" customHeight="1">
      <c r="A24" s="11">
        <v>19</v>
      </c>
      <c r="B24" s="69">
        <v>-0.6</v>
      </c>
      <c r="C24" s="69">
        <v>1.4</v>
      </c>
      <c r="D24" s="70">
        <v>49</v>
      </c>
      <c r="E24" s="70">
        <v>82</v>
      </c>
      <c r="F24" s="70">
        <v>82</v>
      </c>
      <c r="G24" s="70">
        <v>53</v>
      </c>
      <c r="H24" s="70">
        <v>68</v>
      </c>
      <c r="I24" s="69">
        <v>0</v>
      </c>
      <c r="J24" s="71" t="s">
        <v>63</v>
      </c>
      <c r="K24" s="69"/>
      <c r="L24" s="69">
        <v>8.2</v>
      </c>
      <c r="M24" s="69"/>
      <c r="N24" s="69">
        <v>884.5</v>
      </c>
      <c r="O24" s="72" t="s">
        <v>206</v>
      </c>
    </row>
    <row r="25" spans="1:15" ht="21" customHeight="1">
      <c r="A25" s="11">
        <v>20</v>
      </c>
      <c r="B25" s="69">
        <v>-0.6</v>
      </c>
      <c r="C25" s="69">
        <v>12</v>
      </c>
      <c r="D25" s="70">
        <v>35</v>
      </c>
      <c r="E25" s="70">
        <v>75</v>
      </c>
      <c r="F25" s="70">
        <v>75</v>
      </c>
      <c r="G25" s="70">
        <v>40</v>
      </c>
      <c r="H25" s="70">
        <v>54</v>
      </c>
      <c r="I25" s="69">
        <v>0</v>
      </c>
      <c r="J25" s="71" t="s">
        <v>92</v>
      </c>
      <c r="K25" s="69"/>
      <c r="L25" s="69">
        <v>8</v>
      </c>
      <c r="M25" s="69"/>
      <c r="N25" s="69">
        <v>884.8</v>
      </c>
      <c r="O25" s="72" t="s">
        <v>206</v>
      </c>
    </row>
    <row r="26" spans="1:15" ht="21" customHeight="1">
      <c r="A26" s="11">
        <v>21</v>
      </c>
      <c r="B26" s="69">
        <v>2</v>
      </c>
      <c r="C26" s="69">
        <v>14.4</v>
      </c>
      <c r="D26" s="70">
        <v>29</v>
      </c>
      <c r="E26" s="70">
        <v>83</v>
      </c>
      <c r="F26" s="70">
        <v>61</v>
      </c>
      <c r="G26" s="70">
        <v>41</v>
      </c>
      <c r="H26" s="70">
        <v>52</v>
      </c>
      <c r="I26" s="69">
        <v>0.3</v>
      </c>
      <c r="J26" s="71" t="s">
        <v>136</v>
      </c>
      <c r="K26" s="69"/>
      <c r="L26" s="69">
        <v>7.5</v>
      </c>
      <c r="M26" s="69"/>
      <c r="N26" s="69">
        <v>880.3</v>
      </c>
      <c r="O26" s="72" t="s">
        <v>93</v>
      </c>
    </row>
    <row r="27" spans="1:15" ht="21" customHeight="1">
      <c r="A27" s="11">
        <v>22</v>
      </c>
      <c r="B27" s="69">
        <v>-3</v>
      </c>
      <c r="C27" s="69">
        <v>9</v>
      </c>
      <c r="D27" s="70">
        <v>19</v>
      </c>
      <c r="E27" s="70">
        <v>68</v>
      </c>
      <c r="F27" s="70">
        <v>39</v>
      </c>
      <c r="G27" s="70">
        <v>37</v>
      </c>
      <c r="H27" s="70">
        <v>46</v>
      </c>
      <c r="I27" s="69">
        <v>0</v>
      </c>
      <c r="J27" s="71" t="s">
        <v>209</v>
      </c>
      <c r="K27" s="69"/>
      <c r="L27" s="69">
        <v>7.9</v>
      </c>
      <c r="M27" s="69"/>
      <c r="N27" s="69">
        <v>888</v>
      </c>
      <c r="O27" s="72"/>
    </row>
    <row r="28" spans="1:15" ht="21" customHeight="1">
      <c r="A28" s="11">
        <v>23</v>
      </c>
      <c r="B28" s="69">
        <v>-7</v>
      </c>
      <c r="C28" s="69">
        <v>5</v>
      </c>
      <c r="D28" s="70">
        <v>39</v>
      </c>
      <c r="E28" s="70">
        <v>65</v>
      </c>
      <c r="F28" s="70">
        <v>65</v>
      </c>
      <c r="G28" s="70">
        <v>46</v>
      </c>
      <c r="H28" s="70">
        <v>66</v>
      </c>
      <c r="I28" s="69">
        <v>0</v>
      </c>
      <c r="J28" s="71" t="s">
        <v>179</v>
      </c>
      <c r="K28" s="69"/>
      <c r="L28" s="69">
        <v>9</v>
      </c>
      <c r="M28" s="69"/>
      <c r="N28" s="69">
        <v>896</v>
      </c>
      <c r="O28" s="72"/>
    </row>
    <row r="29" spans="1:15" ht="21" customHeight="1">
      <c r="A29" s="11">
        <v>24</v>
      </c>
      <c r="B29" s="69">
        <v>-6</v>
      </c>
      <c r="C29" s="69">
        <v>5.4</v>
      </c>
      <c r="D29" s="70">
        <v>37</v>
      </c>
      <c r="E29" s="70">
        <v>83</v>
      </c>
      <c r="F29" s="70">
        <v>56</v>
      </c>
      <c r="G29" s="70">
        <v>38</v>
      </c>
      <c r="H29" s="70">
        <v>83</v>
      </c>
      <c r="I29" s="69">
        <v>0</v>
      </c>
      <c r="J29" s="71" t="s">
        <v>194</v>
      </c>
      <c r="K29" s="69"/>
      <c r="L29" s="69">
        <v>8.2</v>
      </c>
      <c r="M29" s="69"/>
      <c r="N29" s="69">
        <v>893</v>
      </c>
      <c r="O29" s="72"/>
    </row>
    <row r="30" spans="1:15" ht="21" customHeight="1">
      <c r="A30" s="11">
        <v>25</v>
      </c>
      <c r="B30" s="69">
        <v>-5.2</v>
      </c>
      <c r="C30" s="69">
        <v>6.4</v>
      </c>
      <c r="D30" s="70">
        <v>30</v>
      </c>
      <c r="E30" s="70">
        <v>76</v>
      </c>
      <c r="F30" s="70">
        <v>56</v>
      </c>
      <c r="G30" s="70">
        <v>37</v>
      </c>
      <c r="H30" s="70">
        <v>76</v>
      </c>
      <c r="I30" s="69">
        <v>0</v>
      </c>
      <c r="J30" s="71" t="s">
        <v>210</v>
      </c>
      <c r="K30" s="69"/>
      <c r="L30" s="69">
        <v>9.1</v>
      </c>
      <c r="M30" s="69"/>
      <c r="N30" s="69">
        <v>889.6</v>
      </c>
      <c r="O30" s="72"/>
    </row>
    <row r="31" spans="1:15" ht="21" customHeight="1">
      <c r="A31" s="11">
        <v>26</v>
      </c>
      <c r="B31" s="69">
        <v>-1.6</v>
      </c>
      <c r="C31" s="69">
        <v>6</v>
      </c>
      <c r="D31" s="70">
        <v>24</v>
      </c>
      <c r="E31" s="70">
        <v>67</v>
      </c>
      <c r="F31" s="70">
        <v>53</v>
      </c>
      <c r="G31" s="70">
        <v>35</v>
      </c>
      <c r="H31" s="70">
        <v>30</v>
      </c>
      <c r="I31" s="69">
        <v>0</v>
      </c>
      <c r="J31" s="71" t="s">
        <v>69</v>
      </c>
      <c r="K31" s="69"/>
      <c r="L31" s="69">
        <v>1.2</v>
      </c>
      <c r="M31" s="69"/>
      <c r="N31" s="69">
        <v>893.7</v>
      </c>
      <c r="O31" s="72"/>
    </row>
    <row r="32" spans="1:15" ht="21" customHeight="1">
      <c r="A32" s="11">
        <v>27</v>
      </c>
      <c r="B32" s="69">
        <v>-5.4</v>
      </c>
      <c r="C32" s="69">
        <v>7.4</v>
      </c>
      <c r="D32" s="70">
        <v>28</v>
      </c>
      <c r="E32" s="70">
        <v>61</v>
      </c>
      <c r="F32" s="70">
        <v>61</v>
      </c>
      <c r="G32" s="70">
        <v>28</v>
      </c>
      <c r="H32" s="70">
        <v>37</v>
      </c>
      <c r="I32" s="69">
        <v>0</v>
      </c>
      <c r="J32" s="71" t="s">
        <v>55</v>
      </c>
      <c r="K32" s="69"/>
      <c r="L32" s="69">
        <v>9.2</v>
      </c>
      <c r="M32" s="69"/>
      <c r="N32" s="69">
        <v>899.6</v>
      </c>
      <c r="O32" s="72"/>
    </row>
    <row r="33" spans="1:15" ht="21" customHeight="1">
      <c r="A33" s="11">
        <v>28</v>
      </c>
      <c r="B33" s="69">
        <v>-4.4</v>
      </c>
      <c r="C33" s="69">
        <v>7</v>
      </c>
      <c r="D33" s="70">
        <v>32</v>
      </c>
      <c r="E33" s="70">
        <v>59</v>
      </c>
      <c r="F33" s="70">
        <v>56</v>
      </c>
      <c r="G33" s="70">
        <v>37</v>
      </c>
      <c r="H33" s="70">
        <v>51</v>
      </c>
      <c r="I33" s="69">
        <v>0</v>
      </c>
      <c r="J33" s="71" t="s">
        <v>191</v>
      </c>
      <c r="K33" s="69"/>
      <c r="L33" s="69">
        <v>8.2</v>
      </c>
      <c r="M33" s="69"/>
      <c r="N33" s="69">
        <v>894.3</v>
      </c>
      <c r="O33" s="72"/>
    </row>
    <row r="34" spans="1:15" ht="21" customHeight="1">
      <c r="A34" s="11">
        <v>29</v>
      </c>
      <c r="B34" s="69">
        <v>-3</v>
      </c>
      <c r="C34" s="69">
        <v>8.8</v>
      </c>
      <c r="D34" s="70">
        <v>31</v>
      </c>
      <c r="E34" s="70">
        <v>60</v>
      </c>
      <c r="F34" s="70">
        <v>56</v>
      </c>
      <c r="G34" s="70">
        <v>37</v>
      </c>
      <c r="H34" s="70">
        <v>50</v>
      </c>
      <c r="I34" s="69">
        <v>0</v>
      </c>
      <c r="J34" s="71" t="s">
        <v>183</v>
      </c>
      <c r="K34" s="69"/>
      <c r="L34" s="69">
        <v>9.4</v>
      </c>
      <c r="M34" s="69"/>
      <c r="N34" s="69">
        <v>891.1</v>
      </c>
      <c r="O34" s="72"/>
    </row>
    <row r="35" spans="1:15" ht="21" customHeight="1">
      <c r="A35" s="11">
        <v>30</v>
      </c>
      <c r="B35" s="69">
        <v>-2.4</v>
      </c>
      <c r="C35" s="69">
        <v>8</v>
      </c>
      <c r="D35" s="70">
        <v>26</v>
      </c>
      <c r="E35" s="70">
        <v>69</v>
      </c>
      <c r="F35" s="70">
        <v>62</v>
      </c>
      <c r="G35" s="70">
        <v>26</v>
      </c>
      <c r="H35" s="70">
        <v>42</v>
      </c>
      <c r="I35" s="69">
        <v>0</v>
      </c>
      <c r="J35" s="71" t="s">
        <v>189</v>
      </c>
      <c r="K35" s="69"/>
      <c r="L35" s="69">
        <v>8.5</v>
      </c>
      <c r="M35" s="69"/>
      <c r="N35" s="69">
        <v>892.7</v>
      </c>
      <c r="O35" s="72"/>
    </row>
    <row r="36" spans="1:15" ht="21" customHeight="1">
      <c r="A36" s="11">
        <v>31</v>
      </c>
      <c r="B36" s="69"/>
      <c r="C36" s="69"/>
      <c r="D36" s="70"/>
      <c r="E36" s="70"/>
      <c r="F36" s="70"/>
      <c r="G36" s="70"/>
      <c r="H36" s="70"/>
      <c r="I36" s="69"/>
      <c r="J36" s="71"/>
      <c r="K36" s="69"/>
      <c r="L36" s="69"/>
      <c r="M36" s="69"/>
      <c r="N36" s="69"/>
      <c r="O36" s="72"/>
    </row>
    <row r="37" spans="1:15" ht="20.25" customHeight="1">
      <c r="A37" s="254" t="s">
        <v>16</v>
      </c>
      <c r="B37" s="73">
        <f aca="true" t="shared" si="0" ref="B37:H37">IF(ISERROR(AVERAGE(B6:B36))," ",AVERAGE(B6:B36))</f>
        <v>-2.06</v>
      </c>
      <c r="C37" s="73">
        <f t="shared" si="0"/>
        <v>7.520000000000001</v>
      </c>
      <c r="D37" s="73">
        <f t="shared" si="0"/>
        <v>43.6</v>
      </c>
      <c r="E37" s="73">
        <f t="shared" si="0"/>
        <v>79.86666666666666</v>
      </c>
      <c r="F37" s="73">
        <f t="shared" si="0"/>
        <v>73</v>
      </c>
      <c r="G37" s="73">
        <f t="shared" si="0"/>
        <v>49.766666666666666</v>
      </c>
      <c r="H37" s="73">
        <f t="shared" si="0"/>
        <v>64.7</v>
      </c>
      <c r="I37" s="256">
        <f>SUM(I6:I36)</f>
        <v>1.5999999999999999</v>
      </c>
      <c r="J37" s="267"/>
      <c r="K37" s="256">
        <f>SUM(K6:K36)</f>
        <v>2.2</v>
      </c>
      <c r="L37" s="256">
        <f>SUM(L6:L36)</f>
        <v>196.89999999999998</v>
      </c>
      <c r="M37" s="256">
        <f>SUM(M6:M36)</f>
        <v>0</v>
      </c>
      <c r="N37" s="256">
        <f>IF(ISERROR(AVERAGE(N6:N36))," ",AVERAGE(N6:N36))</f>
        <v>891.7366666666665</v>
      </c>
      <c r="O37" s="265"/>
    </row>
    <row r="38" spans="1:15" ht="18.75" customHeight="1" thickBot="1">
      <c r="A38" s="255"/>
      <c r="B38" s="249">
        <f>IF(ISERROR(AVERAGE(B37:C37))," ",AVERAGE(B37:C37))</f>
        <v>2.7300000000000004</v>
      </c>
      <c r="C38" s="250">
        <f>AVERAGE(B37:C37)</f>
        <v>2.7300000000000004</v>
      </c>
      <c r="D38" s="249">
        <f>IF(ISERROR(AVERAGE(D37:E37))," ",AVERAGE(D37:E37))</f>
        <v>61.733333333333334</v>
      </c>
      <c r="E38" s="250">
        <f>AVERAGE(D37:E37)</f>
        <v>61.733333333333334</v>
      </c>
      <c r="F38" s="251">
        <f>IF(ISERROR(AVERAGE(F37:H37))," ",AVERAGE(F37:H37))</f>
        <v>62.48888888888889</v>
      </c>
      <c r="G38" s="252">
        <f>AVERAGE(F37:H37)</f>
        <v>62.48888888888889</v>
      </c>
      <c r="H38" s="253"/>
      <c r="I38" s="257"/>
      <c r="J38" s="268"/>
      <c r="K38" s="257"/>
      <c r="L38" s="257"/>
      <c r="M38" s="257"/>
      <c r="N38" s="257"/>
      <c r="O38" s="266"/>
    </row>
  </sheetData>
  <sheetProtection/>
  <mergeCells count="21">
    <mergeCell ref="A1:O1"/>
    <mergeCell ref="A2:O2"/>
    <mergeCell ref="A3:D3"/>
    <mergeCell ref="E3:F3"/>
    <mergeCell ref="K3:L3"/>
    <mergeCell ref="O4:O5"/>
    <mergeCell ref="A4:A5"/>
    <mergeCell ref="A37:A38"/>
    <mergeCell ref="N37:N38"/>
    <mergeCell ref="D38:E38"/>
    <mergeCell ref="D4:H4"/>
    <mergeCell ref="M37:M38"/>
    <mergeCell ref="K4:K5"/>
    <mergeCell ref="O37:O38"/>
    <mergeCell ref="I37:I38"/>
    <mergeCell ref="J37:J38"/>
    <mergeCell ref="K37:K38"/>
    <mergeCell ref="L37:L38"/>
    <mergeCell ref="B4:C4"/>
    <mergeCell ref="B38:C38"/>
    <mergeCell ref="F38:H38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O38"/>
  <sheetViews>
    <sheetView rightToLeft="1" zoomScalePageLayoutView="0" workbookViewId="0" topLeftCell="A22">
      <selection activeCell="Q33" sqref="Q33"/>
    </sheetView>
  </sheetViews>
  <sheetFormatPr defaultColWidth="9.140625" defaultRowHeight="12.75"/>
  <cols>
    <col min="1" max="1" width="4.57421875" style="0" customWidth="1"/>
    <col min="2" max="3" width="5.8515625" style="0" customWidth="1"/>
    <col min="4" max="4" width="5.57421875" style="0" customWidth="1"/>
    <col min="5" max="5" width="5.7109375" style="0" customWidth="1"/>
    <col min="6" max="6" width="5.28125" style="0" customWidth="1"/>
    <col min="7" max="7" width="5.7109375" style="0" customWidth="1"/>
    <col min="8" max="8" width="5.57421875" style="0" customWidth="1"/>
    <col min="9" max="9" width="5.28125" style="0" customWidth="1"/>
    <col min="10" max="10" width="10.57421875" style="0" customWidth="1"/>
    <col min="11" max="13" width="5.28125" style="0" customWidth="1"/>
    <col min="14" max="14" width="6.140625" style="0" customWidth="1"/>
    <col min="15" max="15" width="16.28125" style="0" customWidth="1"/>
  </cols>
  <sheetData>
    <row r="1" spans="1:15" ht="27.75" customHeight="1">
      <c r="A1" s="245" t="s">
        <v>21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</row>
    <row r="2" spans="1:15" ht="27.75" customHeight="1">
      <c r="A2" s="246" t="s">
        <v>22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5" ht="21" customHeight="1" thickBot="1">
      <c r="A3" s="247" t="s">
        <v>20</v>
      </c>
      <c r="B3" s="247"/>
      <c r="C3" s="247"/>
      <c r="D3" s="247"/>
      <c r="E3" s="248" t="s">
        <v>47</v>
      </c>
      <c r="F3" s="248"/>
      <c r="G3" s="8"/>
      <c r="H3" s="8"/>
      <c r="I3" s="7"/>
      <c r="J3" s="9" t="s">
        <v>17</v>
      </c>
      <c r="K3" s="248" t="s">
        <v>34</v>
      </c>
      <c r="L3" s="248"/>
      <c r="M3" s="64"/>
      <c r="N3" s="9" t="s">
        <v>18</v>
      </c>
      <c r="O3" s="242">
        <v>1391</v>
      </c>
    </row>
    <row r="4" spans="1:15" ht="17.25" customHeight="1">
      <c r="A4" s="258" t="s">
        <v>0</v>
      </c>
      <c r="B4" s="271" t="s">
        <v>19</v>
      </c>
      <c r="C4" s="272"/>
      <c r="D4" s="262" t="s">
        <v>1</v>
      </c>
      <c r="E4" s="263"/>
      <c r="F4" s="263"/>
      <c r="G4" s="263"/>
      <c r="H4" s="264"/>
      <c r="I4" s="12" t="s">
        <v>2</v>
      </c>
      <c r="J4" s="3" t="s">
        <v>3</v>
      </c>
      <c r="K4" s="260" t="s">
        <v>4</v>
      </c>
      <c r="L4" s="1" t="s">
        <v>5</v>
      </c>
      <c r="M4" s="1" t="s">
        <v>6</v>
      </c>
      <c r="N4" s="1" t="s">
        <v>16</v>
      </c>
      <c r="O4" s="269" t="s">
        <v>48</v>
      </c>
    </row>
    <row r="5" spans="1:15" ht="21" customHeight="1" thickBot="1">
      <c r="A5" s="259"/>
      <c r="B5" s="4" t="s">
        <v>8</v>
      </c>
      <c r="C5" s="6" t="s">
        <v>9</v>
      </c>
      <c r="D5" s="4" t="s">
        <v>10</v>
      </c>
      <c r="E5" s="5" t="s">
        <v>11</v>
      </c>
      <c r="F5" s="14">
        <v>0.2708333333333333</v>
      </c>
      <c r="G5" s="15">
        <v>0.3958333333333333</v>
      </c>
      <c r="H5" s="16">
        <v>0.7708333333333334</v>
      </c>
      <c r="I5" s="13" t="s">
        <v>12</v>
      </c>
      <c r="J5" s="2" t="s">
        <v>13</v>
      </c>
      <c r="K5" s="261"/>
      <c r="L5" s="2" t="s">
        <v>14</v>
      </c>
      <c r="M5" s="2" t="s">
        <v>15</v>
      </c>
      <c r="N5" s="2" t="s">
        <v>42</v>
      </c>
      <c r="O5" s="270"/>
    </row>
    <row r="6" spans="1:15" ht="21" customHeight="1">
      <c r="A6" s="10">
        <v>1</v>
      </c>
      <c r="B6" s="65">
        <v>-0.6</v>
      </c>
      <c r="C6" s="65">
        <v>12.6</v>
      </c>
      <c r="D6" s="66">
        <v>26</v>
      </c>
      <c r="E6" s="66">
        <v>64</v>
      </c>
      <c r="F6" s="66">
        <v>64</v>
      </c>
      <c r="G6" s="66">
        <v>30</v>
      </c>
      <c r="H6" s="66">
        <v>40</v>
      </c>
      <c r="I6" s="65">
        <v>0</v>
      </c>
      <c r="J6" s="67" t="s">
        <v>194</v>
      </c>
      <c r="K6" s="65"/>
      <c r="L6" s="65">
        <v>8</v>
      </c>
      <c r="M6" s="65"/>
      <c r="N6" s="65">
        <v>889.8</v>
      </c>
      <c r="O6" s="68"/>
    </row>
    <row r="7" spans="1:15" ht="21" customHeight="1">
      <c r="A7" s="11">
        <v>2</v>
      </c>
      <c r="B7" s="69">
        <v>0</v>
      </c>
      <c r="C7" s="69">
        <v>14.4</v>
      </c>
      <c r="D7" s="70">
        <v>24</v>
      </c>
      <c r="E7" s="70">
        <v>58</v>
      </c>
      <c r="F7" s="70">
        <v>58</v>
      </c>
      <c r="G7" s="70">
        <v>32</v>
      </c>
      <c r="H7" s="70">
        <v>37</v>
      </c>
      <c r="I7" s="65">
        <v>0</v>
      </c>
      <c r="J7" s="71" t="s">
        <v>200</v>
      </c>
      <c r="K7" s="69"/>
      <c r="L7" s="69">
        <v>8.6</v>
      </c>
      <c r="M7" s="69"/>
      <c r="N7" s="69">
        <v>888.3</v>
      </c>
      <c r="O7" s="72"/>
    </row>
    <row r="8" spans="1:15" ht="21" customHeight="1">
      <c r="A8" s="11">
        <v>3</v>
      </c>
      <c r="B8" s="69">
        <v>1.4</v>
      </c>
      <c r="C8" s="69">
        <v>12.4</v>
      </c>
      <c r="D8" s="70">
        <v>31</v>
      </c>
      <c r="E8" s="70">
        <v>63</v>
      </c>
      <c r="F8" s="70">
        <v>54</v>
      </c>
      <c r="G8" s="70">
        <v>31</v>
      </c>
      <c r="H8" s="70">
        <v>48</v>
      </c>
      <c r="I8" s="69">
        <v>0</v>
      </c>
      <c r="J8" s="71" t="s">
        <v>186</v>
      </c>
      <c r="K8" s="69"/>
      <c r="L8" s="69">
        <v>8.8</v>
      </c>
      <c r="M8" s="69"/>
      <c r="N8" s="69">
        <v>893</v>
      </c>
      <c r="O8" s="72"/>
    </row>
    <row r="9" spans="1:15" ht="21" customHeight="1">
      <c r="A9" s="11">
        <v>4</v>
      </c>
      <c r="B9" s="69">
        <v>2</v>
      </c>
      <c r="C9" s="69">
        <v>12.8</v>
      </c>
      <c r="D9" s="70">
        <v>28</v>
      </c>
      <c r="E9" s="70">
        <v>64</v>
      </c>
      <c r="F9" s="70">
        <v>60</v>
      </c>
      <c r="G9" s="70">
        <v>32</v>
      </c>
      <c r="H9" s="70">
        <v>43</v>
      </c>
      <c r="I9" s="69">
        <v>0</v>
      </c>
      <c r="J9" s="71" t="s">
        <v>113</v>
      </c>
      <c r="K9" s="69"/>
      <c r="L9" s="69">
        <v>8.6</v>
      </c>
      <c r="M9" s="69"/>
      <c r="N9" s="69">
        <v>890.6</v>
      </c>
      <c r="O9" s="72"/>
    </row>
    <row r="10" spans="1:15" ht="21" customHeight="1">
      <c r="A10" s="11">
        <v>5</v>
      </c>
      <c r="B10" s="69">
        <v>2.4</v>
      </c>
      <c r="C10" s="69">
        <v>16</v>
      </c>
      <c r="D10" s="70">
        <v>32</v>
      </c>
      <c r="E10" s="70">
        <v>67</v>
      </c>
      <c r="F10" s="70">
        <v>63</v>
      </c>
      <c r="G10" s="70">
        <v>35</v>
      </c>
      <c r="H10" s="70">
        <v>47</v>
      </c>
      <c r="I10" s="69">
        <v>0</v>
      </c>
      <c r="J10" s="71" t="s">
        <v>179</v>
      </c>
      <c r="K10" s="69"/>
      <c r="L10" s="69">
        <v>8.9</v>
      </c>
      <c r="M10" s="69"/>
      <c r="N10" s="69">
        <v>888.9</v>
      </c>
      <c r="O10" s="72"/>
    </row>
    <row r="11" spans="1:15" ht="21" customHeight="1">
      <c r="A11" s="11">
        <v>6</v>
      </c>
      <c r="B11" s="69">
        <v>3.4</v>
      </c>
      <c r="C11" s="69">
        <v>16.2</v>
      </c>
      <c r="D11" s="70">
        <v>32</v>
      </c>
      <c r="E11" s="70">
        <v>61</v>
      </c>
      <c r="F11" s="70">
        <v>59</v>
      </c>
      <c r="G11" s="70">
        <v>37</v>
      </c>
      <c r="H11" s="70">
        <v>47</v>
      </c>
      <c r="I11" s="69">
        <v>0</v>
      </c>
      <c r="J11" s="71" t="s">
        <v>211</v>
      </c>
      <c r="K11" s="69"/>
      <c r="L11" s="69">
        <v>7.9</v>
      </c>
      <c r="M11" s="69"/>
      <c r="N11" s="69">
        <v>890.1</v>
      </c>
      <c r="O11" s="72"/>
    </row>
    <row r="12" spans="1:15" ht="21" customHeight="1">
      <c r="A12" s="11">
        <v>7</v>
      </c>
      <c r="B12" s="69">
        <v>7.6</v>
      </c>
      <c r="C12" s="69">
        <v>13.4</v>
      </c>
      <c r="D12" s="70">
        <v>52</v>
      </c>
      <c r="E12" s="70">
        <v>73</v>
      </c>
      <c r="F12" s="70">
        <v>52</v>
      </c>
      <c r="G12" s="70">
        <v>58</v>
      </c>
      <c r="H12" s="70">
        <v>62</v>
      </c>
      <c r="I12" s="69">
        <v>0</v>
      </c>
      <c r="J12" s="71" t="s">
        <v>212</v>
      </c>
      <c r="K12" s="69"/>
      <c r="L12" s="69">
        <v>0.2</v>
      </c>
      <c r="M12" s="69"/>
      <c r="N12" s="69">
        <v>889.8</v>
      </c>
      <c r="O12" s="72"/>
    </row>
    <row r="13" spans="1:15" ht="21" customHeight="1">
      <c r="A13" s="11">
        <v>8</v>
      </c>
      <c r="B13" s="69">
        <v>3</v>
      </c>
      <c r="C13" s="69">
        <v>15</v>
      </c>
      <c r="D13" s="70">
        <v>32</v>
      </c>
      <c r="E13" s="70">
        <v>74</v>
      </c>
      <c r="F13" s="70">
        <v>67</v>
      </c>
      <c r="G13" s="70">
        <v>45</v>
      </c>
      <c r="H13" s="70">
        <v>54</v>
      </c>
      <c r="I13" s="69">
        <v>0</v>
      </c>
      <c r="J13" s="71" t="s">
        <v>176</v>
      </c>
      <c r="K13" s="69"/>
      <c r="L13" s="69">
        <v>8.3</v>
      </c>
      <c r="M13" s="69"/>
      <c r="N13" s="69">
        <v>892.5</v>
      </c>
      <c r="O13" s="72"/>
    </row>
    <row r="14" spans="1:15" ht="21" customHeight="1">
      <c r="A14" s="11">
        <v>9</v>
      </c>
      <c r="B14" s="69">
        <v>7</v>
      </c>
      <c r="C14" s="69">
        <v>18.2</v>
      </c>
      <c r="D14" s="70">
        <v>32</v>
      </c>
      <c r="E14" s="70">
        <v>68</v>
      </c>
      <c r="F14" s="70">
        <v>68</v>
      </c>
      <c r="G14" s="70">
        <v>37</v>
      </c>
      <c r="H14" s="70">
        <v>51</v>
      </c>
      <c r="I14" s="69" t="s">
        <v>97</v>
      </c>
      <c r="J14" s="71" t="s">
        <v>50</v>
      </c>
      <c r="K14" s="69"/>
      <c r="L14" s="69">
        <v>5.4</v>
      </c>
      <c r="M14" s="69"/>
      <c r="N14" s="69">
        <v>888.7</v>
      </c>
      <c r="O14" s="72" t="s">
        <v>93</v>
      </c>
    </row>
    <row r="15" spans="1:15" ht="21" customHeight="1">
      <c r="A15" s="11">
        <v>10</v>
      </c>
      <c r="B15" s="69">
        <v>8.6</v>
      </c>
      <c r="C15" s="69">
        <v>14.4</v>
      </c>
      <c r="D15" s="70">
        <v>58</v>
      </c>
      <c r="E15" s="70">
        <v>95</v>
      </c>
      <c r="F15" s="70">
        <v>87</v>
      </c>
      <c r="G15" s="70">
        <v>72</v>
      </c>
      <c r="H15" s="70">
        <v>77</v>
      </c>
      <c r="I15" s="69">
        <v>27.8</v>
      </c>
      <c r="J15" s="71" t="s">
        <v>84</v>
      </c>
      <c r="K15" s="69"/>
      <c r="L15" s="69">
        <v>0.2</v>
      </c>
      <c r="M15" s="69"/>
      <c r="N15" s="69">
        <v>881.5</v>
      </c>
      <c r="O15" s="72" t="s">
        <v>93</v>
      </c>
    </row>
    <row r="16" spans="1:15" ht="21" customHeight="1">
      <c r="A16" s="11">
        <v>11</v>
      </c>
      <c r="B16" s="69">
        <v>5.2</v>
      </c>
      <c r="C16" s="69">
        <v>14.2</v>
      </c>
      <c r="D16" s="70">
        <v>59</v>
      </c>
      <c r="E16" s="70">
        <v>97</v>
      </c>
      <c r="F16" s="70">
        <v>94</v>
      </c>
      <c r="G16" s="70">
        <v>67</v>
      </c>
      <c r="H16" s="70">
        <v>60</v>
      </c>
      <c r="I16" s="69">
        <v>0</v>
      </c>
      <c r="J16" s="71" t="s">
        <v>213</v>
      </c>
      <c r="K16" s="69"/>
      <c r="L16" s="69">
        <v>8.8</v>
      </c>
      <c r="M16" s="69"/>
      <c r="N16" s="69">
        <v>881.6</v>
      </c>
      <c r="O16" s="72"/>
    </row>
    <row r="17" spans="1:15" ht="21" customHeight="1">
      <c r="A17" s="11">
        <v>12</v>
      </c>
      <c r="B17" s="69">
        <v>2.8</v>
      </c>
      <c r="C17" s="69">
        <v>12.8</v>
      </c>
      <c r="D17" s="70">
        <v>44</v>
      </c>
      <c r="E17" s="70">
        <v>90</v>
      </c>
      <c r="F17" s="70">
        <v>84</v>
      </c>
      <c r="G17" s="70">
        <v>47</v>
      </c>
      <c r="H17" s="70">
        <v>62</v>
      </c>
      <c r="I17" s="69">
        <v>1.7</v>
      </c>
      <c r="J17" s="71" t="s">
        <v>176</v>
      </c>
      <c r="K17" s="69"/>
      <c r="L17" s="69">
        <v>5.6</v>
      </c>
      <c r="M17" s="69"/>
      <c r="N17" s="69">
        <v>884.5</v>
      </c>
      <c r="O17" s="72" t="s">
        <v>93</v>
      </c>
    </row>
    <row r="18" spans="1:15" ht="21" customHeight="1">
      <c r="A18" s="11">
        <v>13</v>
      </c>
      <c r="B18" s="69">
        <v>4.2</v>
      </c>
      <c r="C18" s="69">
        <v>12.2</v>
      </c>
      <c r="D18" s="70">
        <v>37</v>
      </c>
      <c r="E18" s="70">
        <v>84</v>
      </c>
      <c r="F18" s="70">
        <v>79</v>
      </c>
      <c r="G18" s="70">
        <v>38</v>
      </c>
      <c r="H18" s="70">
        <v>53</v>
      </c>
      <c r="I18" s="69">
        <v>4.5</v>
      </c>
      <c r="J18" s="71" t="s">
        <v>136</v>
      </c>
      <c r="K18" s="69"/>
      <c r="L18" s="69">
        <v>7.7</v>
      </c>
      <c r="M18" s="69"/>
      <c r="N18" s="69">
        <v>880.5</v>
      </c>
      <c r="O18" s="72" t="s">
        <v>94</v>
      </c>
    </row>
    <row r="19" spans="1:15" ht="21" customHeight="1">
      <c r="A19" s="11">
        <v>14</v>
      </c>
      <c r="B19" s="69">
        <v>1</v>
      </c>
      <c r="C19" s="69">
        <v>9.6</v>
      </c>
      <c r="D19" s="70">
        <v>54</v>
      </c>
      <c r="E19" s="70">
        <v>86</v>
      </c>
      <c r="F19" s="70">
        <v>80</v>
      </c>
      <c r="G19" s="70">
        <v>62</v>
      </c>
      <c r="H19" s="70">
        <v>54</v>
      </c>
      <c r="I19" s="69">
        <v>0</v>
      </c>
      <c r="J19" s="71" t="s">
        <v>214</v>
      </c>
      <c r="K19" s="69"/>
      <c r="L19" s="69">
        <v>4.4</v>
      </c>
      <c r="M19" s="69"/>
      <c r="N19" s="69">
        <v>885.3</v>
      </c>
      <c r="O19" s="72"/>
    </row>
    <row r="20" spans="1:15" ht="21" customHeight="1">
      <c r="A20" s="11">
        <v>15</v>
      </c>
      <c r="B20" s="69">
        <v>1</v>
      </c>
      <c r="C20" s="69">
        <v>8.8</v>
      </c>
      <c r="D20" s="70">
        <v>34</v>
      </c>
      <c r="E20" s="70">
        <v>83</v>
      </c>
      <c r="F20" s="70">
        <v>80</v>
      </c>
      <c r="G20" s="70">
        <v>45</v>
      </c>
      <c r="H20" s="70">
        <v>47</v>
      </c>
      <c r="I20" s="69">
        <v>0</v>
      </c>
      <c r="J20" s="71" t="s">
        <v>70</v>
      </c>
      <c r="K20" s="69"/>
      <c r="L20" s="69">
        <v>6.1</v>
      </c>
      <c r="M20" s="69"/>
      <c r="N20" s="69">
        <v>889.5</v>
      </c>
      <c r="O20" s="72"/>
    </row>
    <row r="21" spans="1:15" ht="21" customHeight="1">
      <c r="A21" s="11">
        <v>16</v>
      </c>
      <c r="B21" s="69">
        <v>-1</v>
      </c>
      <c r="C21" s="69">
        <v>10.4</v>
      </c>
      <c r="D21" s="70">
        <v>36</v>
      </c>
      <c r="E21" s="70">
        <v>80</v>
      </c>
      <c r="F21" s="70">
        <v>66</v>
      </c>
      <c r="G21" s="70">
        <v>39</v>
      </c>
      <c r="H21" s="70">
        <v>59</v>
      </c>
      <c r="I21" s="69">
        <v>0</v>
      </c>
      <c r="J21" s="71" t="s">
        <v>63</v>
      </c>
      <c r="K21" s="69"/>
      <c r="L21" s="69">
        <v>9.7</v>
      </c>
      <c r="M21" s="69"/>
      <c r="N21" s="69">
        <v>894.4</v>
      </c>
      <c r="O21" s="72"/>
    </row>
    <row r="22" spans="1:15" ht="21" customHeight="1">
      <c r="A22" s="11">
        <v>17</v>
      </c>
      <c r="B22" s="69">
        <v>0.4</v>
      </c>
      <c r="C22" s="69">
        <v>12.2</v>
      </c>
      <c r="D22" s="70">
        <v>33</v>
      </c>
      <c r="E22" s="70">
        <v>83</v>
      </c>
      <c r="F22" s="70">
        <v>76</v>
      </c>
      <c r="G22" s="70">
        <v>37</v>
      </c>
      <c r="H22" s="70">
        <v>54</v>
      </c>
      <c r="I22" s="69">
        <v>0</v>
      </c>
      <c r="J22" s="71" t="s">
        <v>199</v>
      </c>
      <c r="K22" s="69"/>
      <c r="L22" s="69">
        <v>9.7</v>
      </c>
      <c r="M22" s="69"/>
      <c r="N22" s="69">
        <v>894.4</v>
      </c>
      <c r="O22" s="72"/>
    </row>
    <row r="23" spans="1:15" ht="21" customHeight="1">
      <c r="A23" s="11">
        <v>18</v>
      </c>
      <c r="B23" s="69">
        <v>2</v>
      </c>
      <c r="C23" s="69">
        <v>14.4</v>
      </c>
      <c r="D23" s="70">
        <v>32</v>
      </c>
      <c r="E23" s="70">
        <v>70</v>
      </c>
      <c r="F23" s="70">
        <v>70</v>
      </c>
      <c r="G23" s="70">
        <v>37</v>
      </c>
      <c r="H23" s="70">
        <v>53</v>
      </c>
      <c r="I23" s="69">
        <v>0</v>
      </c>
      <c r="J23" s="71" t="s">
        <v>56</v>
      </c>
      <c r="K23" s="69"/>
      <c r="L23" s="69">
        <v>8.3</v>
      </c>
      <c r="M23" s="69"/>
      <c r="N23" s="69">
        <v>895.5</v>
      </c>
      <c r="O23" s="72"/>
    </row>
    <row r="24" spans="1:15" ht="21" customHeight="1">
      <c r="A24" s="11">
        <v>19</v>
      </c>
      <c r="B24" s="69">
        <v>3.4</v>
      </c>
      <c r="C24" s="69">
        <v>16.6</v>
      </c>
      <c r="D24" s="70">
        <v>26</v>
      </c>
      <c r="E24" s="70">
        <v>72</v>
      </c>
      <c r="F24" s="70">
        <v>64</v>
      </c>
      <c r="G24" s="70">
        <v>28</v>
      </c>
      <c r="H24" s="70">
        <v>41</v>
      </c>
      <c r="I24" s="69">
        <v>0</v>
      </c>
      <c r="J24" s="71" t="s">
        <v>183</v>
      </c>
      <c r="K24" s="69"/>
      <c r="L24" s="69">
        <v>6.4</v>
      </c>
      <c r="M24" s="69"/>
      <c r="N24" s="69">
        <v>892.2</v>
      </c>
      <c r="O24" s="72"/>
    </row>
    <row r="25" spans="1:15" ht="21" customHeight="1">
      <c r="A25" s="11">
        <v>20</v>
      </c>
      <c r="B25" s="69">
        <v>3.8</v>
      </c>
      <c r="C25" s="69">
        <v>17</v>
      </c>
      <c r="D25" s="70">
        <v>22</v>
      </c>
      <c r="E25" s="70">
        <v>66</v>
      </c>
      <c r="F25" s="70">
        <v>56</v>
      </c>
      <c r="G25" s="70">
        <v>27</v>
      </c>
      <c r="H25" s="70">
        <v>49</v>
      </c>
      <c r="I25" s="69">
        <v>0</v>
      </c>
      <c r="J25" s="71" t="s">
        <v>55</v>
      </c>
      <c r="K25" s="69"/>
      <c r="L25" s="69">
        <v>9.8</v>
      </c>
      <c r="M25" s="69"/>
      <c r="N25" s="69">
        <v>892.4</v>
      </c>
      <c r="O25" s="72"/>
    </row>
    <row r="26" spans="1:15" ht="21" customHeight="1">
      <c r="A26" s="11">
        <v>21</v>
      </c>
      <c r="B26" s="69">
        <v>5.4</v>
      </c>
      <c r="C26" s="69">
        <v>17</v>
      </c>
      <c r="D26" s="70">
        <v>29</v>
      </c>
      <c r="E26" s="70">
        <v>61</v>
      </c>
      <c r="F26" s="70">
        <v>58</v>
      </c>
      <c r="G26" s="70">
        <v>31</v>
      </c>
      <c r="H26" s="70">
        <v>49</v>
      </c>
      <c r="I26" s="69">
        <v>0</v>
      </c>
      <c r="J26" s="71" t="s">
        <v>215</v>
      </c>
      <c r="K26" s="69"/>
      <c r="L26" s="69">
        <v>9.6</v>
      </c>
      <c r="M26" s="69"/>
      <c r="N26" s="69">
        <v>892.4</v>
      </c>
      <c r="O26" s="72"/>
    </row>
    <row r="27" spans="1:15" ht="21" customHeight="1">
      <c r="A27" s="11">
        <v>22</v>
      </c>
      <c r="B27" s="69">
        <v>6</v>
      </c>
      <c r="C27" s="69">
        <v>17.4</v>
      </c>
      <c r="D27" s="70">
        <v>30</v>
      </c>
      <c r="E27" s="70">
        <v>51</v>
      </c>
      <c r="F27" s="70">
        <v>51</v>
      </c>
      <c r="G27" s="70">
        <v>31</v>
      </c>
      <c r="H27" s="70">
        <v>41</v>
      </c>
      <c r="I27" s="69">
        <v>0</v>
      </c>
      <c r="J27" s="71" t="s">
        <v>82</v>
      </c>
      <c r="K27" s="69"/>
      <c r="L27" s="69">
        <v>9.7</v>
      </c>
      <c r="M27" s="69"/>
      <c r="N27" s="69">
        <v>891.7</v>
      </c>
      <c r="O27" s="72"/>
    </row>
    <row r="28" spans="1:15" ht="21" customHeight="1">
      <c r="A28" s="11">
        <v>23</v>
      </c>
      <c r="B28" s="69">
        <v>6.4</v>
      </c>
      <c r="C28" s="69">
        <v>16.4</v>
      </c>
      <c r="D28" s="70">
        <v>30</v>
      </c>
      <c r="E28" s="70">
        <v>53</v>
      </c>
      <c r="F28" s="70">
        <v>49</v>
      </c>
      <c r="G28" s="70">
        <v>31</v>
      </c>
      <c r="H28" s="70">
        <v>41</v>
      </c>
      <c r="I28" s="69">
        <v>0</v>
      </c>
      <c r="J28" s="71" t="s">
        <v>216</v>
      </c>
      <c r="K28" s="69"/>
      <c r="L28" s="69">
        <v>9</v>
      </c>
      <c r="M28" s="69"/>
      <c r="N28" s="69">
        <v>889.7</v>
      </c>
      <c r="O28" s="72"/>
    </row>
    <row r="29" spans="1:15" ht="21" customHeight="1">
      <c r="A29" s="11">
        <v>24</v>
      </c>
      <c r="B29" s="69">
        <v>7.2</v>
      </c>
      <c r="C29" s="69">
        <v>14</v>
      </c>
      <c r="D29" s="70">
        <v>28</v>
      </c>
      <c r="E29" s="70">
        <v>94</v>
      </c>
      <c r="F29" s="70">
        <v>52</v>
      </c>
      <c r="G29" s="70">
        <v>33</v>
      </c>
      <c r="H29" s="70">
        <v>80</v>
      </c>
      <c r="I29" s="69">
        <v>2.8</v>
      </c>
      <c r="J29" s="71" t="s">
        <v>71</v>
      </c>
      <c r="K29" s="69"/>
      <c r="L29" s="69">
        <v>4.2</v>
      </c>
      <c r="M29" s="69"/>
      <c r="N29" s="69">
        <v>887.4</v>
      </c>
      <c r="O29" s="72" t="s">
        <v>93</v>
      </c>
    </row>
    <row r="30" spans="1:15" ht="21" customHeight="1">
      <c r="A30" s="11">
        <v>25</v>
      </c>
      <c r="B30" s="69">
        <v>4</v>
      </c>
      <c r="C30" s="69">
        <v>11.4</v>
      </c>
      <c r="D30" s="70">
        <v>32</v>
      </c>
      <c r="E30" s="70">
        <v>91</v>
      </c>
      <c r="F30" s="70">
        <v>91</v>
      </c>
      <c r="G30" s="70">
        <v>48</v>
      </c>
      <c r="H30" s="70">
        <v>43</v>
      </c>
      <c r="I30" s="69">
        <v>0.4</v>
      </c>
      <c r="J30" s="71" t="s">
        <v>70</v>
      </c>
      <c r="K30" s="69"/>
      <c r="L30" s="69">
        <v>4.5</v>
      </c>
      <c r="M30" s="69"/>
      <c r="N30" s="69">
        <v>888</v>
      </c>
      <c r="O30" s="72" t="s">
        <v>217</v>
      </c>
    </row>
    <row r="31" spans="1:15" ht="21" customHeight="1">
      <c r="A31" s="11">
        <v>26</v>
      </c>
      <c r="B31" s="69">
        <v>3</v>
      </c>
      <c r="C31" s="69">
        <v>12.2</v>
      </c>
      <c r="D31" s="70">
        <v>36</v>
      </c>
      <c r="E31" s="70">
        <v>83</v>
      </c>
      <c r="F31" s="70">
        <v>58</v>
      </c>
      <c r="G31" s="70">
        <v>39</v>
      </c>
      <c r="H31" s="70">
        <v>50</v>
      </c>
      <c r="I31" s="69">
        <v>0</v>
      </c>
      <c r="J31" s="71" t="s">
        <v>182</v>
      </c>
      <c r="K31" s="69"/>
      <c r="L31" s="69">
        <v>9</v>
      </c>
      <c r="M31" s="69"/>
      <c r="N31" s="69">
        <v>893.7</v>
      </c>
      <c r="O31" s="72"/>
    </row>
    <row r="32" spans="1:15" ht="21" customHeight="1">
      <c r="A32" s="11">
        <v>27</v>
      </c>
      <c r="B32" s="69">
        <v>1.4</v>
      </c>
      <c r="C32" s="69">
        <v>12</v>
      </c>
      <c r="D32" s="70">
        <v>33</v>
      </c>
      <c r="E32" s="70">
        <v>83</v>
      </c>
      <c r="F32" s="70">
        <v>76</v>
      </c>
      <c r="G32" s="70">
        <v>33</v>
      </c>
      <c r="H32" s="70">
        <v>51</v>
      </c>
      <c r="I32" s="69">
        <v>0</v>
      </c>
      <c r="J32" s="71" t="s">
        <v>199</v>
      </c>
      <c r="K32" s="69"/>
      <c r="L32" s="69">
        <v>9.2</v>
      </c>
      <c r="M32" s="69"/>
      <c r="N32" s="69">
        <v>893.3</v>
      </c>
      <c r="O32" s="72"/>
    </row>
    <row r="33" spans="1:15" ht="21" customHeight="1">
      <c r="A33" s="11">
        <v>28</v>
      </c>
      <c r="B33" s="69">
        <v>3.4</v>
      </c>
      <c r="C33" s="69">
        <v>15.2</v>
      </c>
      <c r="D33" s="70">
        <v>26</v>
      </c>
      <c r="E33" s="70">
        <v>69</v>
      </c>
      <c r="F33" s="70">
        <v>69</v>
      </c>
      <c r="G33" s="70">
        <v>33</v>
      </c>
      <c r="H33" s="70">
        <v>37</v>
      </c>
      <c r="I33" s="69">
        <v>0</v>
      </c>
      <c r="J33" s="71" t="s">
        <v>177</v>
      </c>
      <c r="K33" s="69"/>
      <c r="L33" s="69">
        <v>8.9</v>
      </c>
      <c r="M33" s="69"/>
      <c r="N33" s="69">
        <v>885.8</v>
      </c>
      <c r="O33" s="72"/>
    </row>
    <row r="34" spans="1:15" ht="21" customHeight="1">
      <c r="A34" s="11">
        <v>29</v>
      </c>
      <c r="B34" s="69">
        <v>4.4</v>
      </c>
      <c r="C34" s="69">
        <v>16.4</v>
      </c>
      <c r="D34" s="70">
        <v>17</v>
      </c>
      <c r="E34" s="70">
        <v>65</v>
      </c>
      <c r="F34" s="70">
        <v>65</v>
      </c>
      <c r="G34" s="70">
        <v>25</v>
      </c>
      <c r="H34" s="70">
        <v>41</v>
      </c>
      <c r="I34" s="69">
        <v>0</v>
      </c>
      <c r="J34" s="71" t="s">
        <v>71</v>
      </c>
      <c r="K34" s="69"/>
      <c r="L34" s="69">
        <v>10.3</v>
      </c>
      <c r="M34" s="69"/>
      <c r="N34" s="69">
        <v>883.6</v>
      </c>
      <c r="O34" s="72"/>
    </row>
    <row r="35" spans="1:15" ht="21" customHeight="1">
      <c r="A35" s="11">
        <v>30</v>
      </c>
      <c r="B35" s="69">
        <v>3</v>
      </c>
      <c r="C35" s="69">
        <v>14.6</v>
      </c>
      <c r="D35" s="70">
        <v>30</v>
      </c>
      <c r="E35" s="70">
        <v>69</v>
      </c>
      <c r="F35" s="70">
        <v>69</v>
      </c>
      <c r="G35" s="70">
        <v>33</v>
      </c>
      <c r="H35" s="70">
        <v>36</v>
      </c>
      <c r="I35" s="69">
        <v>0</v>
      </c>
      <c r="J35" s="71" t="s">
        <v>92</v>
      </c>
      <c r="K35" s="69"/>
      <c r="L35" s="69">
        <v>10</v>
      </c>
      <c r="M35" s="69"/>
      <c r="N35" s="69">
        <v>885.5</v>
      </c>
      <c r="O35" s="72"/>
    </row>
    <row r="36" spans="1:15" ht="21" customHeight="1">
      <c r="A36" s="11">
        <v>31</v>
      </c>
      <c r="B36" s="69"/>
      <c r="C36" s="69"/>
      <c r="D36" s="70"/>
      <c r="E36" s="70"/>
      <c r="F36" s="70"/>
      <c r="G36" s="70"/>
      <c r="H36" s="70"/>
      <c r="I36" s="69"/>
      <c r="J36" s="71"/>
      <c r="K36" s="69"/>
      <c r="L36" s="69"/>
      <c r="M36" s="69"/>
      <c r="N36" s="69"/>
      <c r="O36" s="72"/>
    </row>
    <row r="37" spans="1:15" ht="20.25" customHeight="1">
      <c r="A37" s="254" t="s">
        <v>16</v>
      </c>
      <c r="B37" s="73">
        <f aca="true" t="shared" si="0" ref="B37:H37">IF(ISERROR(AVERAGE(B6:B36))," ",AVERAGE(B6:B36))</f>
        <v>3.393333333333334</v>
      </c>
      <c r="C37" s="73">
        <f t="shared" si="0"/>
        <v>14.006666666666664</v>
      </c>
      <c r="D37" s="73">
        <f t="shared" si="0"/>
        <v>33.833333333333336</v>
      </c>
      <c r="E37" s="73">
        <f t="shared" si="0"/>
        <v>73.9</v>
      </c>
      <c r="F37" s="73">
        <f t="shared" si="0"/>
        <v>67.3</v>
      </c>
      <c r="G37" s="73">
        <f t="shared" si="0"/>
        <v>39.1</v>
      </c>
      <c r="H37" s="73">
        <f t="shared" si="0"/>
        <v>50.233333333333334</v>
      </c>
      <c r="I37" s="256">
        <f>SUM(I6:I36)</f>
        <v>37.199999999999996</v>
      </c>
      <c r="J37" s="267" t="s">
        <v>136</v>
      </c>
      <c r="K37" s="256">
        <f>SUM(K6:K36)</f>
        <v>0</v>
      </c>
      <c r="L37" s="256">
        <f>SUM(L6:L36)</f>
        <v>225.79999999999998</v>
      </c>
      <c r="M37" s="256">
        <f>SUM(M6:M36)</f>
        <v>0</v>
      </c>
      <c r="N37" s="256">
        <f>IF(ISERROR(AVERAGE(N6:N36))," ",AVERAGE(N6:N36))</f>
        <v>889.1533333333334</v>
      </c>
      <c r="O37" s="265"/>
    </row>
    <row r="38" spans="1:15" ht="18.75" customHeight="1" thickBot="1">
      <c r="A38" s="255"/>
      <c r="B38" s="249">
        <f>IF(ISERROR(AVERAGE(B37:C37))," ",AVERAGE(B37:C37))</f>
        <v>8.7</v>
      </c>
      <c r="C38" s="250">
        <f>AVERAGE(B37:C37)</f>
        <v>8.7</v>
      </c>
      <c r="D38" s="249">
        <f>IF(ISERROR(AVERAGE(D37:E37))," ",AVERAGE(D37:E37))</f>
        <v>53.866666666666674</v>
      </c>
      <c r="E38" s="250">
        <f>AVERAGE(D37:E37)</f>
        <v>53.866666666666674</v>
      </c>
      <c r="F38" s="251">
        <f>IF(ISERROR(AVERAGE(F37:H37))," ",AVERAGE(F37:H37))</f>
        <v>52.21111111111111</v>
      </c>
      <c r="G38" s="252">
        <f>AVERAGE(F37:H37)</f>
        <v>52.21111111111111</v>
      </c>
      <c r="H38" s="253"/>
      <c r="I38" s="257"/>
      <c r="J38" s="268"/>
      <c r="K38" s="257"/>
      <c r="L38" s="257"/>
      <c r="M38" s="257"/>
      <c r="N38" s="257"/>
      <c r="O38" s="266"/>
    </row>
  </sheetData>
  <sheetProtection/>
  <mergeCells count="21">
    <mergeCell ref="A1:O1"/>
    <mergeCell ref="A2:O2"/>
    <mergeCell ref="A3:D3"/>
    <mergeCell ref="E3:F3"/>
    <mergeCell ref="K3:L3"/>
    <mergeCell ref="O4:O5"/>
    <mergeCell ref="A4:A5"/>
    <mergeCell ref="A37:A38"/>
    <mergeCell ref="N37:N38"/>
    <mergeCell ref="D38:E38"/>
    <mergeCell ref="D4:H4"/>
    <mergeCell ref="M37:M38"/>
    <mergeCell ref="K4:K5"/>
    <mergeCell ref="O37:O38"/>
    <mergeCell ref="I37:I38"/>
    <mergeCell ref="J37:J38"/>
    <mergeCell ref="K37:K38"/>
    <mergeCell ref="L37:L38"/>
    <mergeCell ref="B4:C4"/>
    <mergeCell ref="B38:C38"/>
    <mergeCell ref="F38:H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O38"/>
  <sheetViews>
    <sheetView rightToLeft="1" zoomScalePageLayoutView="0" workbookViewId="0" topLeftCell="A22">
      <selection activeCell="R31" sqref="R31"/>
    </sheetView>
  </sheetViews>
  <sheetFormatPr defaultColWidth="9.140625" defaultRowHeight="12.75"/>
  <cols>
    <col min="1" max="1" width="4.57421875" style="0" customWidth="1"/>
    <col min="2" max="3" width="5.8515625" style="0" customWidth="1"/>
    <col min="4" max="4" width="5.57421875" style="0" customWidth="1"/>
    <col min="5" max="5" width="5.7109375" style="0" customWidth="1"/>
    <col min="6" max="6" width="5.28125" style="0" customWidth="1"/>
    <col min="7" max="7" width="5.7109375" style="0" customWidth="1"/>
    <col min="8" max="8" width="5.57421875" style="0" customWidth="1"/>
    <col min="9" max="9" width="5.28125" style="0" customWidth="1"/>
    <col min="10" max="10" width="10.57421875" style="0" customWidth="1"/>
    <col min="11" max="13" width="5.28125" style="0" customWidth="1"/>
    <col min="14" max="14" width="6.140625" style="0" customWidth="1"/>
    <col min="15" max="15" width="16.28125" style="0" customWidth="1"/>
  </cols>
  <sheetData>
    <row r="1" spans="1:15" ht="27.75" customHeight="1">
      <c r="A1" s="245" t="s">
        <v>21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</row>
    <row r="2" spans="1:15" ht="27.75" customHeight="1">
      <c r="A2" s="246" t="s">
        <v>22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5" ht="21" customHeight="1" thickBot="1">
      <c r="A3" s="247" t="s">
        <v>20</v>
      </c>
      <c r="B3" s="247"/>
      <c r="C3" s="247"/>
      <c r="D3" s="247"/>
      <c r="E3" s="248" t="s">
        <v>47</v>
      </c>
      <c r="F3" s="248"/>
      <c r="G3" s="8"/>
      <c r="H3" s="8"/>
      <c r="I3" s="7"/>
      <c r="J3" s="9" t="s">
        <v>17</v>
      </c>
      <c r="K3" s="248" t="s">
        <v>35</v>
      </c>
      <c r="L3" s="248"/>
      <c r="M3" s="64"/>
      <c r="N3" s="9" t="s">
        <v>18</v>
      </c>
      <c r="O3" s="242">
        <v>1391</v>
      </c>
    </row>
    <row r="4" spans="1:15" ht="17.25" customHeight="1">
      <c r="A4" s="258" t="s">
        <v>0</v>
      </c>
      <c r="B4" s="271" t="s">
        <v>19</v>
      </c>
      <c r="C4" s="272"/>
      <c r="D4" s="262" t="s">
        <v>1</v>
      </c>
      <c r="E4" s="263"/>
      <c r="F4" s="263"/>
      <c r="G4" s="263"/>
      <c r="H4" s="264"/>
      <c r="I4" s="12" t="s">
        <v>2</v>
      </c>
      <c r="J4" s="3" t="s">
        <v>3</v>
      </c>
      <c r="K4" s="260" t="s">
        <v>4</v>
      </c>
      <c r="L4" s="1" t="s">
        <v>5</v>
      </c>
      <c r="M4" s="1" t="s">
        <v>6</v>
      </c>
      <c r="N4" s="1" t="s">
        <v>16</v>
      </c>
      <c r="O4" s="269" t="s">
        <v>48</v>
      </c>
    </row>
    <row r="5" spans="1:15" ht="21" customHeight="1" thickBot="1">
      <c r="A5" s="259"/>
      <c r="B5" s="4" t="s">
        <v>8</v>
      </c>
      <c r="C5" s="6" t="s">
        <v>9</v>
      </c>
      <c r="D5" s="4" t="s">
        <v>10</v>
      </c>
      <c r="E5" s="5" t="s">
        <v>11</v>
      </c>
      <c r="F5" s="14">
        <v>0.2708333333333333</v>
      </c>
      <c r="G5" s="15">
        <v>0.5208333333333334</v>
      </c>
      <c r="H5" s="16">
        <v>0.7708333333333334</v>
      </c>
      <c r="I5" s="13" t="s">
        <v>12</v>
      </c>
      <c r="J5" s="2" t="s">
        <v>13</v>
      </c>
      <c r="K5" s="261"/>
      <c r="L5" s="2" t="s">
        <v>14</v>
      </c>
      <c r="M5" s="2" t="s">
        <v>15</v>
      </c>
      <c r="N5" s="2" t="s">
        <v>42</v>
      </c>
      <c r="O5" s="270"/>
    </row>
    <row r="6" spans="1:15" ht="21" customHeight="1">
      <c r="A6" s="10">
        <v>1</v>
      </c>
      <c r="B6" s="65">
        <v>4.2</v>
      </c>
      <c r="C6" s="65">
        <v>15.6</v>
      </c>
      <c r="D6" s="66">
        <v>20</v>
      </c>
      <c r="E6" s="66">
        <v>53</v>
      </c>
      <c r="F6" s="66">
        <v>53</v>
      </c>
      <c r="G6" s="66">
        <v>30</v>
      </c>
      <c r="H6" s="66">
        <v>30</v>
      </c>
      <c r="I6" s="65">
        <v>0</v>
      </c>
      <c r="J6" s="67" t="s">
        <v>66</v>
      </c>
      <c r="K6" s="65"/>
      <c r="L6" s="65">
        <v>9.3</v>
      </c>
      <c r="M6" s="65"/>
      <c r="N6" s="65">
        <v>886.8</v>
      </c>
      <c r="O6" s="68"/>
    </row>
    <row r="7" spans="1:15" ht="21" customHeight="1">
      <c r="A7" s="11">
        <v>2</v>
      </c>
      <c r="B7" s="69">
        <v>3</v>
      </c>
      <c r="C7" s="69">
        <v>15.4</v>
      </c>
      <c r="D7" s="70">
        <v>19</v>
      </c>
      <c r="E7" s="70">
        <v>56</v>
      </c>
      <c r="F7" s="70">
        <v>52</v>
      </c>
      <c r="G7" s="70">
        <v>26</v>
      </c>
      <c r="H7" s="70">
        <v>33</v>
      </c>
      <c r="I7" s="65">
        <v>0</v>
      </c>
      <c r="J7" s="71" t="s">
        <v>99</v>
      </c>
      <c r="K7" s="69"/>
      <c r="L7" s="69">
        <v>4.4</v>
      </c>
      <c r="M7" s="69"/>
      <c r="N7" s="69">
        <v>886.8</v>
      </c>
      <c r="O7" s="72"/>
    </row>
    <row r="8" spans="1:15" ht="21" customHeight="1">
      <c r="A8" s="11">
        <v>3</v>
      </c>
      <c r="B8" s="69">
        <v>4.4</v>
      </c>
      <c r="C8" s="69">
        <v>15.8</v>
      </c>
      <c r="D8" s="70">
        <v>21</v>
      </c>
      <c r="E8" s="70">
        <v>62</v>
      </c>
      <c r="F8" s="70">
        <v>55</v>
      </c>
      <c r="G8" s="70">
        <v>28</v>
      </c>
      <c r="H8" s="70">
        <v>37</v>
      </c>
      <c r="I8" s="69">
        <v>0</v>
      </c>
      <c r="J8" s="71" t="s">
        <v>70</v>
      </c>
      <c r="K8" s="69"/>
      <c r="L8" s="69">
        <v>9.2</v>
      </c>
      <c r="M8" s="69"/>
      <c r="N8" s="69">
        <v>887.3</v>
      </c>
      <c r="O8" s="72"/>
    </row>
    <row r="9" spans="1:15" ht="21" customHeight="1">
      <c r="A9" s="11">
        <v>4</v>
      </c>
      <c r="B9" s="69">
        <v>3.8</v>
      </c>
      <c r="C9" s="69">
        <v>13.4</v>
      </c>
      <c r="D9" s="70">
        <v>29</v>
      </c>
      <c r="E9" s="70">
        <v>61</v>
      </c>
      <c r="F9" s="70">
        <v>44</v>
      </c>
      <c r="G9" s="70">
        <v>34</v>
      </c>
      <c r="H9" s="70">
        <v>41</v>
      </c>
      <c r="I9" s="69">
        <v>0</v>
      </c>
      <c r="J9" s="71" t="s">
        <v>56</v>
      </c>
      <c r="K9" s="69"/>
      <c r="L9" s="69">
        <v>1.2</v>
      </c>
      <c r="M9" s="69"/>
      <c r="N9" s="69">
        <v>892</v>
      </c>
      <c r="O9" s="72"/>
    </row>
    <row r="10" spans="1:15" ht="21" customHeight="1">
      <c r="A10" s="11">
        <v>5</v>
      </c>
      <c r="B10" s="69">
        <v>3.8</v>
      </c>
      <c r="C10" s="69">
        <v>15.4</v>
      </c>
      <c r="D10" s="70">
        <v>29</v>
      </c>
      <c r="E10" s="70">
        <v>57</v>
      </c>
      <c r="F10" s="70">
        <v>54</v>
      </c>
      <c r="G10" s="70">
        <v>33</v>
      </c>
      <c r="H10" s="70">
        <v>36</v>
      </c>
      <c r="I10" s="69">
        <v>0</v>
      </c>
      <c r="J10" s="71" t="s">
        <v>218</v>
      </c>
      <c r="K10" s="69"/>
      <c r="L10" s="69">
        <v>4.5</v>
      </c>
      <c r="M10" s="69"/>
      <c r="N10" s="69">
        <v>890.2</v>
      </c>
      <c r="O10" s="72"/>
    </row>
    <row r="11" spans="1:15" ht="21" customHeight="1">
      <c r="A11" s="11">
        <v>6</v>
      </c>
      <c r="B11" s="69">
        <v>7</v>
      </c>
      <c r="C11" s="69">
        <v>14.4</v>
      </c>
      <c r="D11" s="70">
        <v>32</v>
      </c>
      <c r="E11" s="70">
        <v>69</v>
      </c>
      <c r="F11" s="70">
        <v>46</v>
      </c>
      <c r="G11" s="70">
        <v>32</v>
      </c>
      <c r="H11" s="70">
        <v>64</v>
      </c>
      <c r="I11" s="69">
        <v>0</v>
      </c>
      <c r="J11" s="71" t="s">
        <v>74</v>
      </c>
      <c r="K11" s="69"/>
      <c r="L11" s="69">
        <v>3.4</v>
      </c>
      <c r="M11" s="69"/>
      <c r="N11" s="69">
        <v>889</v>
      </c>
      <c r="O11" s="72"/>
    </row>
    <row r="12" spans="1:15" ht="21" customHeight="1">
      <c r="A12" s="11">
        <v>7</v>
      </c>
      <c r="B12" s="69">
        <v>7.4</v>
      </c>
      <c r="C12" s="69">
        <v>12.6</v>
      </c>
      <c r="D12" s="70">
        <v>27</v>
      </c>
      <c r="E12" s="70">
        <v>66</v>
      </c>
      <c r="F12" s="70">
        <v>62</v>
      </c>
      <c r="G12" s="70">
        <v>45</v>
      </c>
      <c r="H12" s="70">
        <v>48</v>
      </c>
      <c r="I12" s="69">
        <v>0</v>
      </c>
      <c r="J12" s="71" t="s">
        <v>65</v>
      </c>
      <c r="K12" s="69"/>
      <c r="L12" s="69">
        <v>3.9</v>
      </c>
      <c r="M12" s="69"/>
      <c r="N12" s="69">
        <v>893.9</v>
      </c>
      <c r="O12" s="72"/>
    </row>
    <row r="13" spans="1:15" ht="21" customHeight="1">
      <c r="A13" s="11">
        <v>8</v>
      </c>
      <c r="B13" s="69">
        <v>1.6</v>
      </c>
      <c r="C13" s="69">
        <v>12.4</v>
      </c>
      <c r="D13" s="70">
        <v>32</v>
      </c>
      <c r="E13" s="70">
        <v>69</v>
      </c>
      <c r="F13" s="70">
        <v>56</v>
      </c>
      <c r="G13" s="70">
        <v>32</v>
      </c>
      <c r="H13" s="70">
        <v>41</v>
      </c>
      <c r="I13" s="69">
        <v>0</v>
      </c>
      <c r="J13" s="71" t="s">
        <v>71</v>
      </c>
      <c r="K13" s="69"/>
      <c r="L13" s="69">
        <v>9</v>
      </c>
      <c r="M13" s="69"/>
      <c r="N13" s="69">
        <v>895</v>
      </c>
      <c r="O13" s="72"/>
    </row>
    <row r="14" spans="1:15" ht="21" customHeight="1">
      <c r="A14" s="11">
        <v>9</v>
      </c>
      <c r="B14" s="69">
        <v>1.8</v>
      </c>
      <c r="C14" s="69">
        <v>14</v>
      </c>
      <c r="D14" s="70">
        <v>34</v>
      </c>
      <c r="E14" s="70">
        <v>74</v>
      </c>
      <c r="F14" s="70">
        <v>71</v>
      </c>
      <c r="G14" s="70">
        <v>41</v>
      </c>
      <c r="H14" s="70">
        <v>44</v>
      </c>
      <c r="I14" s="69">
        <v>0</v>
      </c>
      <c r="J14" s="71" t="s">
        <v>183</v>
      </c>
      <c r="K14" s="69"/>
      <c r="L14" s="69">
        <v>10.2</v>
      </c>
      <c r="M14" s="69"/>
      <c r="N14" s="69">
        <v>889.4</v>
      </c>
      <c r="O14" s="72"/>
    </row>
    <row r="15" spans="1:15" ht="21" customHeight="1">
      <c r="A15" s="11">
        <v>10</v>
      </c>
      <c r="B15" s="69">
        <v>4.2</v>
      </c>
      <c r="C15" s="69">
        <v>16.2</v>
      </c>
      <c r="D15" s="70">
        <v>21</v>
      </c>
      <c r="E15" s="70">
        <v>64</v>
      </c>
      <c r="F15" s="70">
        <v>59</v>
      </c>
      <c r="G15" s="70">
        <v>31</v>
      </c>
      <c r="H15" s="70">
        <v>39</v>
      </c>
      <c r="I15" s="69">
        <v>0</v>
      </c>
      <c r="J15" s="71" t="s">
        <v>50</v>
      </c>
      <c r="K15" s="69"/>
      <c r="L15" s="69">
        <v>7.9</v>
      </c>
      <c r="M15" s="69"/>
      <c r="N15" s="69">
        <v>888.6</v>
      </c>
      <c r="O15" s="72"/>
    </row>
    <row r="16" spans="1:15" ht="21" customHeight="1">
      <c r="A16" s="11">
        <v>11</v>
      </c>
      <c r="B16" s="69">
        <v>8.4</v>
      </c>
      <c r="C16" s="69">
        <v>20.6</v>
      </c>
      <c r="D16" s="70">
        <v>19</v>
      </c>
      <c r="E16" s="70">
        <v>46</v>
      </c>
      <c r="F16" s="70">
        <v>42</v>
      </c>
      <c r="G16" s="70">
        <v>23</v>
      </c>
      <c r="H16" s="70">
        <v>32</v>
      </c>
      <c r="I16" s="69">
        <v>0</v>
      </c>
      <c r="J16" s="71" t="s">
        <v>50</v>
      </c>
      <c r="K16" s="69"/>
      <c r="L16" s="69">
        <v>7.8</v>
      </c>
      <c r="M16" s="69"/>
      <c r="N16" s="69">
        <v>887.1</v>
      </c>
      <c r="O16" s="72"/>
    </row>
    <row r="17" spans="1:15" ht="21" customHeight="1">
      <c r="A17" s="11">
        <v>12</v>
      </c>
      <c r="B17" s="69">
        <v>9</v>
      </c>
      <c r="C17" s="69">
        <v>21.4</v>
      </c>
      <c r="D17" s="70">
        <v>22</v>
      </c>
      <c r="E17" s="70">
        <v>47</v>
      </c>
      <c r="F17" s="70">
        <v>42</v>
      </c>
      <c r="G17" s="70">
        <v>23</v>
      </c>
      <c r="H17" s="70">
        <v>34</v>
      </c>
      <c r="I17" s="69">
        <v>0</v>
      </c>
      <c r="J17" s="71" t="s">
        <v>219</v>
      </c>
      <c r="K17" s="69"/>
      <c r="L17" s="69">
        <v>7.3</v>
      </c>
      <c r="M17" s="69"/>
      <c r="N17" s="69">
        <v>886.7</v>
      </c>
      <c r="O17" s="72"/>
    </row>
    <row r="18" spans="1:15" ht="21" customHeight="1">
      <c r="A18" s="11">
        <v>13</v>
      </c>
      <c r="B18" s="69">
        <v>8.6</v>
      </c>
      <c r="C18" s="69">
        <v>21</v>
      </c>
      <c r="D18" s="70">
        <v>11</v>
      </c>
      <c r="E18" s="70">
        <v>57</v>
      </c>
      <c r="F18" s="70">
        <v>56</v>
      </c>
      <c r="G18" s="70">
        <v>12</v>
      </c>
      <c r="H18" s="70">
        <v>24</v>
      </c>
      <c r="I18" s="69">
        <v>0</v>
      </c>
      <c r="J18" s="71" t="s">
        <v>108</v>
      </c>
      <c r="K18" s="69"/>
      <c r="L18" s="69">
        <v>10.1</v>
      </c>
      <c r="M18" s="69"/>
      <c r="N18" s="69">
        <v>890.1</v>
      </c>
      <c r="O18" s="72"/>
    </row>
    <row r="19" spans="1:15" ht="21" customHeight="1">
      <c r="A19" s="11">
        <v>14</v>
      </c>
      <c r="B19" s="69">
        <v>10</v>
      </c>
      <c r="C19" s="69">
        <v>21.2</v>
      </c>
      <c r="D19" s="70">
        <v>15</v>
      </c>
      <c r="E19" s="70">
        <v>38</v>
      </c>
      <c r="F19" s="70">
        <v>26</v>
      </c>
      <c r="G19" s="70">
        <v>23</v>
      </c>
      <c r="H19" s="70">
        <v>29</v>
      </c>
      <c r="I19" s="69">
        <v>0</v>
      </c>
      <c r="J19" s="71" t="s">
        <v>55</v>
      </c>
      <c r="K19" s="69"/>
      <c r="L19" s="69">
        <v>3.3</v>
      </c>
      <c r="M19" s="69"/>
      <c r="N19" s="69">
        <v>889.5</v>
      </c>
      <c r="O19" s="72"/>
    </row>
    <row r="20" spans="1:15" ht="21" customHeight="1">
      <c r="A20" s="11">
        <v>15</v>
      </c>
      <c r="B20" s="69">
        <v>11.8</v>
      </c>
      <c r="C20" s="69">
        <v>21</v>
      </c>
      <c r="D20" s="70">
        <v>33</v>
      </c>
      <c r="E20" s="70">
        <v>66</v>
      </c>
      <c r="F20" s="70">
        <v>49</v>
      </c>
      <c r="G20" s="70">
        <v>37</v>
      </c>
      <c r="H20" s="70">
        <v>48</v>
      </c>
      <c r="I20" s="69" t="s">
        <v>97</v>
      </c>
      <c r="J20" s="71" t="s">
        <v>136</v>
      </c>
      <c r="K20" s="69"/>
      <c r="L20" s="69">
        <v>0</v>
      </c>
      <c r="M20" s="69"/>
      <c r="N20" s="69">
        <v>883.8</v>
      </c>
      <c r="O20" s="72" t="s">
        <v>222</v>
      </c>
    </row>
    <row r="21" spans="1:15" ht="21" customHeight="1">
      <c r="A21" s="11">
        <v>16</v>
      </c>
      <c r="B21" s="69">
        <v>6.2</v>
      </c>
      <c r="C21" s="69">
        <v>17.2</v>
      </c>
      <c r="D21" s="70">
        <v>38</v>
      </c>
      <c r="E21" s="70">
        <v>87</v>
      </c>
      <c r="F21" s="70">
        <v>76</v>
      </c>
      <c r="G21" s="70">
        <v>52</v>
      </c>
      <c r="H21" s="70">
        <v>61</v>
      </c>
      <c r="I21" s="69">
        <v>7.9</v>
      </c>
      <c r="J21" s="71" t="s">
        <v>220</v>
      </c>
      <c r="K21" s="69"/>
      <c r="L21" s="69">
        <v>0</v>
      </c>
      <c r="M21" s="69"/>
      <c r="N21" s="69">
        <v>885.3</v>
      </c>
      <c r="O21" s="72" t="s">
        <v>221</v>
      </c>
    </row>
    <row r="22" spans="1:15" ht="21" customHeight="1">
      <c r="A22" s="11">
        <v>17</v>
      </c>
      <c r="B22" s="69">
        <v>1.6</v>
      </c>
      <c r="C22" s="69">
        <v>6.2</v>
      </c>
      <c r="D22" s="70">
        <v>38</v>
      </c>
      <c r="E22" s="70">
        <v>65</v>
      </c>
      <c r="F22" s="70">
        <v>54</v>
      </c>
      <c r="G22" s="70">
        <v>49</v>
      </c>
      <c r="H22" s="70">
        <v>50</v>
      </c>
      <c r="I22" s="69" t="s">
        <v>97</v>
      </c>
      <c r="J22" s="71" t="s">
        <v>67</v>
      </c>
      <c r="K22" s="69"/>
      <c r="L22" s="69">
        <v>3</v>
      </c>
      <c r="M22" s="69"/>
      <c r="N22" s="69">
        <v>892.5</v>
      </c>
      <c r="O22" s="72" t="s">
        <v>93</v>
      </c>
    </row>
    <row r="23" spans="1:15" ht="21" customHeight="1">
      <c r="A23" s="11">
        <v>18</v>
      </c>
      <c r="B23" s="69">
        <v>-3.4</v>
      </c>
      <c r="C23" s="69">
        <v>7.4</v>
      </c>
      <c r="D23" s="70">
        <v>34</v>
      </c>
      <c r="E23" s="70">
        <v>83</v>
      </c>
      <c r="F23" s="70">
        <v>71</v>
      </c>
      <c r="G23" s="70">
        <v>45</v>
      </c>
      <c r="H23" s="70">
        <v>58</v>
      </c>
      <c r="I23" s="69">
        <v>0</v>
      </c>
      <c r="J23" s="71" t="s">
        <v>50</v>
      </c>
      <c r="K23" s="69"/>
      <c r="L23" s="69">
        <v>9.6</v>
      </c>
      <c r="M23" s="69"/>
      <c r="N23" s="69">
        <v>893.4</v>
      </c>
      <c r="O23" s="72"/>
    </row>
    <row r="24" spans="1:15" ht="21" customHeight="1">
      <c r="A24" s="11">
        <v>19</v>
      </c>
      <c r="B24" s="69">
        <v>-1.2</v>
      </c>
      <c r="C24" s="69">
        <v>9.4</v>
      </c>
      <c r="D24" s="70">
        <v>44</v>
      </c>
      <c r="E24" s="70">
        <v>87</v>
      </c>
      <c r="F24" s="70">
        <v>87</v>
      </c>
      <c r="G24" s="70">
        <v>46</v>
      </c>
      <c r="H24" s="70">
        <v>51</v>
      </c>
      <c r="I24" s="69">
        <v>0</v>
      </c>
      <c r="J24" s="71" t="s">
        <v>223</v>
      </c>
      <c r="K24" s="69"/>
      <c r="L24" s="69">
        <v>5.4</v>
      </c>
      <c r="M24" s="69"/>
      <c r="N24" s="69">
        <v>891.9</v>
      </c>
      <c r="O24" s="72"/>
    </row>
    <row r="25" spans="1:15" ht="21" customHeight="1">
      <c r="A25" s="11">
        <v>20</v>
      </c>
      <c r="B25" s="69">
        <v>5</v>
      </c>
      <c r="C25" s="69">
        <v>15.2</v>
      </c>
      <c r="D25" s="70">
        <v>37</v>
      </c>
      <c r="E25" s="70">
        <v>85</v>
      </c>
      <c r="F25" s="70">
        <v>71</v>
      </c>
      <c r="G25" s="70">
        <v>42</v>
      </c>
      <c r="H25" s="70">
        <v>43</v>
      </c>
      <c r="I25" s="69">
        <v>2.6</v>
      </c>
      <c r="J25" s="71" t="s">
        <v>180</v>
      </c>
      <c r="K25" s="69"/>
      <c r="L25" s="69">
        <v>8.2</v>
      </c>
      <c r="M25" s="69"/>
      <c r="N25" s="69">
        <v>886.3</v>
      </c>
      <c r="O25" s="72" t="s">
        <v>93</v>
      </c>
    </row>
    <row r="26" spans="1:15" ht="21" customHeight="1">
      <c r="A26" s="11">
        <v>21</v>
      </c>
      <c r="B26" s="69">
        <v>8</v>
      </c>
      <c r="C26" s="69">
        <v>12.6</v>
      </c>
      <c r="D26" s="70">
        <v>61</v>
      </c>
      <c r="E26" s="70">
        <v>87</v>
      </c>
      <c r="F26" s="70">
        <v>79</v>
      </c>
      <c r="G26" s="70">
        <v>69</v>
      </c>
      <c r="H26" s="70">
        <v>70</v>
      </c>
      <c r="I26" s="69">
        <v>0</v>
      </c>
      <c r="J26" s="71" t="s">
        <v>224</v>
      </c>
      <c r="K26" s="69"/>
      <c r="L26" s="69">
        <v>2.7</v>
      </c>
      <c r="M26" s="69"/>
      <c r="N26" s="69">
        <v>884.4</v>
      </c>
      <c r="O26" s="72"/>
    </row>
    <row r="27" spans="1:15" ht="21" customHeight="1">
      <c r="A27" s="11">
        <v>22</v>
      </c>
      <c r="B27" s="69">
        <v>5</v>
      </c>
      <c r="C27" s="69">
        <v>17.4</v>
      </c>
      <c r="D27" s="70">
        <v>33</v>
      </c>
      <c r="E27" s="70">
        <v>88</v>
      </c>
      <c r="F27" s="70">
        <v>80</v>
      </c>
      <c r="G27" s="70">
        <v>53</v>
      </c>
      <c r="H27" s="70">
        <v>40</v>
      </c>
      <c r="I27" s="69">
        <v>0</v>
      </c>
      <c r="J27" s="71" t="s">
        <v>87</v>
      </c>
      <c r="K27" s="69"/>
      <c r="L27" s="69">
        <v>9.5</v>
      </c>
      <c r="M27" s="69"/>
      <c r="N27" s="69">
        <v>885.5</v>
      </c>
      <c r="O27" s="72" t="s">
        <v>206</v>
      </c>
    </row>
    <row r="28" spans="1:15" ht="21" customHeight="1">
      <c r="A28" s="11">
        <v>23</v>
      </c>
      <c r="B28" s="69">
        <v>7.4</v>
      </c>
      <c r="C28" s="69">
        <v>19.4</v>
      </c>
      <c r="D28" s="70">
        <v>33</v>
      </c>
      <c r="E28" s="70">
        <v>71</v>
      </c>
      <c r="F28" s="70">
        <v>65</v>
      </c>
      <c r="G28" s="70">
        <v>45</v>
      </c>
      <c r="H28" s="70">
        <v>38</v>
      </c>
      <c r="I28" s="69">
        <v>0</v>
      </c>
      <c r="J28" s="71" t="s">
        <v>55</v>
      </c>
      <c r="K28" s="69"/>
      <c r="L28" s="69">
        <v>5.3</v>
      </c>
      <c r="M28" s="69"/>
      <c r="N28" s="69">
        <v>887.5</v>
      </c>
      <c r="O28" s="72"/>
    </row>
    <row r="29" spans="1:15" ht="21" customHeight="1">
      <c r="A29" s="11">
        <v>24</v>
      </c>
      <c r="B29" s="69">
        <v>8.2</v>
      </c>
      <c r="C29" s="69">
        <v>23</v>
      </c>
      <c r="D29" s="70">
        <v>22</v>
      </c>
      <c r="E29" s="70">
        <v>58</v>
      </c>
      <c r="F29" s="70">
        <v>58</v>
      </c>
      <c r="G29" s="70">
        <v>28</v>
      </c>
      <c r="H29" s="70">
        <v>32</v>
      </c>
      <c r="I29" s="69">
        <v>0</v>
      </c>
      <c r="J29" s="71" t="s">
        <v>187</v>
      </c>
      <c r="K29" s="69"/>
      <c r="L29" s="69">
        <v>7.5</v>
      </c>
      <c r="M29" s="69"/>
      <c r="N29" s="69">
        <v>889</v>
      </c>
      <c r="O29" s="72"/>
    </row>
    <row r="30" spans="1:15" ht="21" customHeight="1">
      <c r="A30" s="11">
        <v>25</v>
      </c>
      <c r="B30" s="69">
        <v>12</v>
      </c>
      <c r="C30" s="69">
        <v>25</v>
      </c>
      <c r="D30" s="70">
        <v>18</v>
      </c>
      <c r="E30" s="70">
        <v>50</v>
      </c>
      <c r="F30" s="70">
        <v>50</v>
      </c>
      <c r="G30" s="70">
        <v>24</v>
      </c>
      <c r="H30" s="70">
        <v>31</v>
      </c>
      <c r="I30" s="69">
        <v>0</v>
      </c>
      <c r="J30" s="71" t="s">
        <v>183</v>
      </c>
      <c r="K30" s="69"/>
      <c r="L30" s="69">
        <v>9.7</v>
      </c>
      <c r="M30" s="69"/>
      <c r="N30" s="69">
        <v>891.6</v>
      </c>
      <c r="O30" s="72"/>
    </row>
    <row r="31" spans="1:15" ht="21" customHeight="1">
      <c r="A31" s="11">
        <v>26</v>
      </c>
      <c r="B31" s="69">
        <v>12</v>
      </c>
      <c r="C31" s="69">
        <v>25</v>
      </c>
      <c r="D31" s="70">
        <v>20</v>
      </c>
      <c r="E31" s="70">
        <v>50</v>
      </c>
      <c r="F31" s="70">
        <v>43</v>
      </c>
      <c r="G31" s="70">
        <v>25</v>
      </c>
      <c r="H31" s="70">
        <v>35</v>
      </c>
      <c r="I31" s="69">
        <v>0</v>
      </c>
      <c r="J31" s="71" t="s">
        <v>55</v>
      </c>
      <c r="K31" s="69"/>
      <c r="L31" s="69">
        <v>8</v>
      </c>
      <c r="M31" s="69"/>
      <c r="N31" s="69">
        <v>889.9</v>
      </c>
      <c r="O31" s="72"/>
    </row>
    <row r="32" spans="1:15" ht="21" customHeight="1">
      <c r="A32" s="11">
        <v>27</v>
      </c>
      <c r="B32" s="69">
        <v>13.4</v>
      </c>
      <c r="C32" s="69">
        <v>24</v>
      </c>
      <c r="D32" s="70">
        <v>14</v>
      </c>
      <c r="E32" s="70">
        <v>46</v>
      </c>
      <c r="F32" s="70">
        <v>41</v>
      </c>
      <c r="G32" s="70">
        <v>28</v>
      </c>
      <c r="H32" s="70">
        <v>18</v>
      </c>
      <c r="I32" s="69">
        <v>0</v>
      </c>
      <c r="J32" s="71" t="s">
        <v>125</v>
      </c>
      <c r="K32" s="69"/>
      <c r="L32" s="69">
        <v>2.5</v>
      </c>
      <c r="M32" s="69"/>
      <c r="N32" s="69">
        <v>884.8</v>
      </c>
      <c r="O32" s="72"/>
    </row>
    <row r="33" spans="1:15" ht="21" customHeight="1">
      <c r="A33" s="11">
        <v>28</v>
      </c>
      <c r="B33" s="69">
        <v>12.2</v>
      </c>
      <c r="C33" s="69">
        <v>25.6</v>
      </c>
      <c r="D33" s="70">
        <v>17</v>
      </c>
      <c r="E33" s="70">
        <v>35</v>
      </c>
      <c r="F33" s="70">
        <v>47</v>
      </c>
      <c r="G33" s="70">
        <v>20</v>
      </c>
      <c r="H33" s="70">
        <v>25</v>
      </c>
      <c r="I33" s="69">
        <v>0</v>
      </c>
      <c r="J33" s="71" t="s">
        <v>225</v>
      </c>
      <c r="K33" s="69"/>
      <c r="L33" s="69">
        <v>4.3</v>
      </c>
      <c r="M33" s="69"/>
      <c r="N33" s="69">
        <v>881.4</v>
      </c>
      <c r="O33" s="72"/>
    </row>
    <row r="34" spans="1:15" ht="21" customHeight="1">
      <c r="A34" s="11">
        <v>29</v>
      </c>
      <c r="B34" s="69">
        <v>12.4</v>
      </c>
      <c r="C34" s="69">
        <v>21.4</v>
      </c>
      <c r="D34" s="70">
        <v>15</v>
      </c>
      <c r="E34" s="70">
        <v>49</v>
      </c>
      <c r="F34" s="70">
        <v>49</v>
      </c>
      <c r="G34" s="70">
        <v>30</v>
      </c>
      <c r="H34" s="70">
        <v>30</v>
      </c>
      <c r="I34" s="69">
        <v>0</v>
      </c>
      <c r="J34" s="71" t="s">
        <v>116</v>
      </c>
      <c r="K34" s="69"/>
      <c r="L34" s="69">
        <v>3.5</v>
      </c>
      <c r="M34" s="69"/>
      <c r="N34" s="69">
        <v>882.1</v>
      </c>
      <c r="O34" s="72"/>
    </row>
    <row r="35" spans="1:15" ht="21" customHeight="1">
      <c r="A35" s="11">
        <v>30</v>
      </c>
      <c r="B35" s="69">
        <v>4.6</v>
      </c>
      <c r="C35" s="69">
        <v>18.2</v>
      </c>
      <c r="D35" s="70">
        <v>14</v>
      </c>
      <c r="E35" s="70">
        <v>39</v>
      </c>
      <c r="F35" s="70">
        <v>39</v>
      </c>
      <c r="G35" s="70">
        <v>21</v>
      </c>
      <c r="H35" s="70">
        <v>23</v>
      </c>
      <c r="I35" s="69">
        <v>0</v>
      </c>
      <c r="J35" s="71" t="s">
        <v>157</v>
      </c>
      <c r="K35" s="69"/>
      <c r="L35" s="69">
        <v>10.9</v>
      </c>
      <c r="M35" s="69"/>
      <c r="N35" s="69">
        <v>887.8</v>
      </c>
      <c r="O35" s="72"/>
    </row>
    <row r="36" spans="1:15" ht="21" customHeight="1">
      <c r="A36" s="11">
        <v>31</v>
      </c>
      <c r="B36" s="69"/>
      <c r="C36" s="69"/>
      <c r="D36" s="70"/>
      <c r="E36" s="70"/>
      <c r="F36" s="70"/>
      <c r="G36" s="70"/>
      <c r="H36" s="70"/>
      <c r="I36" s="69"/>
      <c r="J36" s="71"/>
      <c r="K36" s="69"/>
      <c r="L36" s="69"/>
      <c r="M36" s="69"/>
      <c r="N36" s="69"/>
      <c r="O36" s="72"/>
    </row>
    <row r="37" spans="1:15" ht="20.25" customHeight="1">
      <c r="A37" s="254" t="s">
        <v>16</v>
      </c>
      <c r="B37" s="73">
        <f aca="true" t="shared" si="0" ref="B37:H37">IF(ISERROR(AVERAGE(B6:B36))," ",AVERAGE(B6:B36))</f>
        <v>6.413333333333333</v>
      </c>
      <c r="C37" s="73">
        <f t="shared" si="0"/>
        <v>17.246666666666663</v>
      </c>
      <c r="D37" s="73">
        <f t="shared" si="0"/>
        <v>26.733333333333334</v>
      </c>
      <c r="E37" s="73">
        <f t="shared" si="0"/>
        <v>62.166666666666664</v>
      </c>
      <c r="F37" s="73">
        <f t="shared" si="0"/>
        <v>55.9</v>
      </c>
      <c r="G37" s="73">
        <f t="shared" si="0"/>
        <v>34.233333333333334</v>
      </c>
      <c r="H37" s="73">
        <f t="shared" si="0"/>
        <v>39.5</v>
      </c>
      <c r="I37" s="256">
        <f>SUM(I6:I36)</f>
        <v>10.5</v>
      </c>
      <c r="J37" s="267" t="s">
        <v>220</v>
      </c>
      <c r="K37" s="256">
        <f>SUM(K6:K36)</f>
        <v>0</v>
      </c>
      <c r="L37" s="256">
        <f>SUM(L6:L36)</f>
        <v>181.6</v>
      </c>
      <c r="M37" s="256">
        <f>SUM(M6:M36)</f>
        <v>0</v>
      </c>
      <c r="N37" s="256">
        <f>IF(ISERROR(AVERAGE(N6:N36))," ",AVERAGE(N6:N36))</f>
        <v>888.3199999999999</v>
      </c>
      <c r="O37" s="265"/>
    </row>
    <row r="38" spans="1:15" ht="18.75" customHeight="1" thickBot="1">
      <c r="A38" s="255"/>
      <c r="B38" s="249">
        <f>IF(ISERROR(AVERAGE(B37:C37))," ",AVERAGE(B37:C37))</f>
        <v>11.829999999999998</v>
      </c>
      <c r="C38" s="250">
        <f>AVERAGE(B37:C37)</f>
        <v>11.829999999999998</v>
      </c>
      <c r="D38" s="249">
        <f>IF(ISERROR(AVERAGE(D37:E37))," ",AVERAGE(D37:E37))</f>
        <v>44.45</v>
      </c>
      <c r="E38" s="250">
        <f>AVERAGE(D37:E37)</f>
        <v>44.45</v>
      </c>
      <c r="F38" s="251">
        <f>IF(ISERROR(AVERAGE(F37:H37))," ",AVERAGE(F37:H37))</f>
        <v>43.21111111111111</v>
      </c>
      <c r="G38" s="252">
        <f>AVERAGE(F37:H37)</f>
        <v>43.21111111111111</v>
      </c>
      <c r="H38" s="253"/>
      <c r="I38" s="257"/>
      <c r="J38" s="268"/>
      <c r="K38" s="257"/>
      <c r="L38" s="257"/>
      <c r="M38" s="257"/>
      <c r="N38" s="257"/>
      <c r="O38" s="266"/>
    </row>
  </sheetData>
  <sheetProtection/>
  <mergeCells count="21">
    <mergeCell ref="A1:O1"/>
    <mergeCell ref="A2:O2"/>
    <mergeCell ref="A3:D3"/>
    <mergeCell ref="E3:F3"/>
    <mergeCell ref="K3:L3"/>
    <mergeCell ref="O4:O5"/>
    <mergeCell ref="A4:A5"/>
    <mergeCell ref="A37:A38"/>
    <mergeCell ref="N37:N38"/>
    <mergeCell ref="D38:E38"/>
    <mergeCell ref="D4:H4"/>
    <mergeCell ref="M37:M38"/>
    <mergeCell ref="K4:K5"/>
    <mergeCell ref="O37:O38"/>
    <mergeCell ref="I37:I38"/>
    <mergeCell ref="J37:J38"/>
    <mergeCell ref="K37:K38"/>
    <mergeCell ref="L37:L38"/>
    <mergeCell ref="B4:C4"/>
    <mergeCell ref="B38:C38"/>
    <mergeCell ref="F38:H38"/>
  </mergeCells>
  <printOptions horizontalCentered="1" verticalCentered="1"/>
  <pageMargins left="0" right="0" top="0" bottom="0" header="0.5118110236220472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5"/>
  </sheetPr>
  <dimension ref="A1:V18"/>
  <sheetViews>
    <sheetView rightToLeft="1" tabSelected="1" zoomScalePageLayoutView="0" workbookViewId="0" topLeftCell="A1">
      <selection activeCell="O22" sqref="O22"/>
    </sheetView>
  </sheetViews>
  <sheetFormatPr defaultColWidth="9.140625" defaultRowHeight="12.75"/>
  <cols>
    <col min="1" max="1" width="10.00390625" style="0" customWidth="1"/>
    <col min="2" max="6" width="5.28125" style="0" customWidth="1"/>
    <col min="7" max="13" width="4.8515625" style="0" customWidth="1"/>
    <col min="14" max="14" width="7.140625" style="0" customWidth="1"/>
    <col min="15" max="15" width="10.8515625" style="0" customWidth="1"/>
    <col min="16" max="17" width="6.7109375" style="0" customWidth="1"/>
    <col min="18" max="18" width="6.00390625" style="0" customWidth="1"/>
    <col min="19" max="19" width="7.421875" style="0" customWidth="1"/>
    <col min="20" max="20" width="6.00390625" style="0" customWidth="1"/>
    <col min="21" max="21" width="16.00390625" style="0" customWidth="1"/>
  </cols>
  <sheetData>
    <row r="1" spans="1:21" ht="24.75" customHeight="1">
      <c r="A1" s="284" t="s">
        <v>45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</row>
    <row r="2" spans="1:21" ht="57" customHeight="1" thickBot="1">
      <c r="A2" s="284" t="s">
        <v>46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</row>
    <row r="3" spans="1:22" ht="19.5" thickBot="1" thickTop="1">
      <c r="A3" s="288" t="s">
        <v>47</v>
      </c>
      <c r="B3" s="293" t="s">
        <v>41</v>
      </c>
      <c r="C3" s="293"/>
      <c r="D3" s="293"/>
      <c r="E3" s="293"/>
      <c r="F3" s="294"/>
      <c r="G3" s="279" t="s">
        <v>1</v>
      </c>
      <c r="H3" s="280"/>
      <c r="I3" s="280"/>
      <c r="J3" s="280"/>
      <c r="K3" s="280"/>
      <c r="L3" s="280"/>
      <c r="M3" s="281"/>
      <c r="N3" s="275" t="s">
        <v>2</v>
      </c>
      <c r="O3" s="285" t="s">
        <v>3</v>
      </c>
      <c r="P3" s="275" t="s">
        <v>4</v>
      </c>
      <c r="Q3" s="275" t="s">
        <v>5</v>
      </c>
      <c r="R3" s="275" t="s">
        <v>6</v>
      </c>
      <c r="S3" s="61" t="s">
        <v>16</v>
      </c>
      <c r="T3" s="18" t="s">
        <v>40</v>
      </c>
      <c r="U3" s="290" t="s">
        <v>48</v>
      </c>
      <c r="V3" s="28"/>
    </row>
    <row r="4" spans="1:22" ht="15.75">
      <c r="A4" s="289"/>
      <c r="B4" s="30" t="s">
        <v>16</v>
      </c>
      <c r="C4" s="25" t="s">
        <v>16</v>
      </c>
      <c r="D4" s="37" t="s">
        <v>16</v>
      </c>
      <c r="E4" s="39" t="s">
        <v>8</v>
      </c>
      <c r="F4" s="26" t="s">
        <v>9</v>
      </c>
      <c r="G4" s="24" t="s">
        <v>16</v>
      </c>
      <c r="H4" s="25" t="s">
        <v>16</v>
      </c>
      <c r="I4" s="25" t="s">
        <v>16</v>
      </c>
      <c r="J4" s="296">
        <v>0.2708333333333333</v>
      </c>
      <c r="K4" s="277">
        <v>0.5208333333333334</v>
      </c>
      <c r="L4" s="277">
        <v>0.7708333333333334</v>
      </c>
      <c r="M4" s="282" t="s">
        <v>16</v>
      </c>
      <c r="N4" s="276"/>
      <c r="O4" s="286"/>
      <c r="P4" s="276"/>
      <c r="Q4" s="287"/>
      <c r="R4" s="276"/>
      <c r="S4" s="62" t="s">
        <v>42</v>
      </c>
      <c r="T4" s="20" t="s">
        <v>0</v>
      </c>
      <c r="U4" s="291"/>
      <c r="V4" s="28"/>
    </row>
    <row r="5" spans="1:22" ht="25.5" customHeight="1" thickBot="1">
      <c r="A5" s="218">
        <v>1391</v>
      </c>
      <c r="B5" s="31" t="s">
        <v>8</v>
      </c>
      <c r="C5" s="22" t="s">
        <v>9</v>
      </c>
      <c r="D5" s="38" t="s">
        <v>39</v>
      </c>
      <c r="E5" s="40" t="s">
        <v>38</v>
      </c>
      <c r="F5" s="23" t="s">
        <v>38</v>
      </c>
      <c r="G5" s="21" t="s">
        <v>8</v>
      </c>
      <c r="H5" s="22" t="s">
        <v>9</v>
      </c>
      <c r="I5" s="22" t="s">
        <v>39</v>
      </c>
      <c r="J5" s="297"/>
      <c r="K5" s="278"/>
      <c r="L5" s="278"/>
      <c r="M5" s="283"/>
      <c r="N5" s="27" t="s">
        <v>37</v>
      </c>
      <c r="O5" s="27" t="s">
        <v>13</v>
      </c>
      <c r="P5" s="295"/>
      <c r="Q5" s="17" t="s">
        <v>14</v>
      </c>
      <c r="R5" s="17" t="s">
        <v>15</v>
      </c>
      <c r="S5" s="17" t="s">
        <v>43</v>
      </c>
      <c r="T5" s="19" t="s">
        <v>36</v>
      </c>
      <c r="U5" s="292"/>
      <c r="V5" s="28"/>
    </row>
    <row r="6" spans="1:22" ht="27.75" customHeight="1" thickTop="1">
      <c r="A6" s="32" t="s">
        <v>23</v>
      </c>
      <c r="B6" s="76">
        <f>فروردين!B37</f>
        <v>10.496774193548388</v>
      </c>
      <c r="C6" s="77">
        <f>فروردين!C37</f>
        <v>22.81290322580646</v>
      </c>
      <c r="D6" s="78">
        <f>IF(ISERROR(AVERAGE(B6:C6))," ",AVERAGE(B6:C6))</f>
        <v>16.654838709677424</v>
      </c>
      <c r="E6" s="79">
        <f>MIN(فروردين!B6:B36)</f>
        <v>-0.4</v>
      </c>
      <c r="F6" s="78">
        <f>MAX(فروردين!C6:C36)</f>
        <v>31.6</v>
      </c>
      <c r="G6" s="80">
        <f>فروردين!D37</f>
        <v>20.580645161290324</v>
      </c>
      <c r="H6" s="81">
        <f>فروردين!E37</f>
        <v>59.58064516129032</v>
      </c>
      <c r="I6" s="82">
        <f>IF(ISERROR(AVERAGE(G6:H6))," ",AVERAGE(G6:H6))</f>
        <v>40.08064516129032</v>
      </c>
      <c r="J6" s="201">
        <f>فروردين!F37</f>
        <v>50.064516129032256</v>
      </c>
      <c r="K6" s="81">
        <f>فروردين!G37</f>
        <v>27.93548387096774</v>
      </c>
      <c r="L6" s="81">
        <f>فروردين!H37</f>
        <v>30.419354838709676</v>
      </c>
      <c r="M6" s="82">
        <f aca="true" t="shared" si="0" ref="M6:M18">AVERAGE(J6:L6)</f>
        <v>36.13978494623656</v>
      </c>
      <c r="N6" s="83">
        <f>فروردين!I37</f>
        <v>19.499999999999996</v>
      </c>
      <c r="O6" s="84">
        <f>فروردين!J37</f>
        <v>0</v>
      </c>
      <c r="P6" s="83">
        <f>فروردين!K37</f>
        <v>190.29999999999998</v>
      </c>
      <c r="Q6" s="85">
        <f>فروردين!L37</f>
        <v>257.8</v>
      </c>
      <c r="R6" s="86">
        <f>فروردين!M37</f>
        <v>0</v>
      </c>
      <c r="S6" s="83">
        <f>فروردين!N37</f>
        <v>886.9193548387098</v>
      </c>
      <c r="T6" s="86">
        <f>COUNTIF(فروردين!B6:B36,"&lt;0")</f>
        <v>1</v>
      </c>
      <c r="U6" s="87"/>
      <c r="V6" s="29"/>
    </row>
    <row r="7" spans="1:22" ht="27.75" customHeight="1">
      <c r="A7" s="33" t="s">
        <v>25</v>
      </c>
      <c r="B7" s="88">
        <f>ارديبهشت!B37</f>
        <v>15.883870967741933</v>
      </c>
      <c r="C7" s="89">
        <f>ارديبهشت!C37</f>
        <v>27.722580645161294</v>
      </c>
      <c r="D7" s="78">
        <f aca="true" t="shared" si="1" ref="D7:D17">IF(ISERROR(AVERAGE(B7:C7))," ",AVERAGE(B7:C7))</f>
        <v>21.803225806451614</v>
      </c>
      <c r="E7" s="90">
        <f>MIN(ارديبهشت!B6:B36)</f>
        <v>10.2</v>
      </c>
      <c r="F7" s="91">
        <f>MAX(ارديبهشت!C6:C36)</f>
        <v>32</v>
      </c>
      <c r="G7" s="92">
        <f>ارديبهشت!D37</f>
        <v>19.64516129032258</v>
      </c>
      <c r="H7" s="93">
        <f>ارديبهشت!E37</f>
        <v>52.516129032258064</v>
      </c>
      <c r="I7" s="212">
        <f aca="true" t="shared" si="2" ref="I7:I17">IF(ISERROR(AVERAGE(G7:H7))," ",AVERAGE(G7:H7))</f>
        <v>36.08064516129032</v>
      </c>
      <c r="J7" s="202">
        <f>ارديبهشت!F37</f>
        <v>46.12903225806452</v>
      </c>
      <c r="K7" s="93">
        <f>ارديبهشت!G37</f>
        <v>23.70967741935484</v>
      </c>
      <c r="L7" s="93">
        <f>ارديبهشت!H37</f>
        <v>28.580645161290324</v>
      </c>
      <c r="M7" s="94">
        <f t="shared" si="0"/>
        <v>32.806451612903224</v>
      </c>
      <c r="N7" s="83">
        <f>ارديبهشت!I37</f>
        <v>17.5</v>
      </c>
      <c r="O7" s="95">
        <f>ارديبهشت!J37</f>
        <v>0</v>
      </c>
      <c r="P7" s="83">
        <f>ارديبهشت!K37</f>
        <v>268.20000000000005</v>
      </c>
      <c r="Q7" s="96">
        <f>ارديبهشت!L37</f>
        <v>246.29999999999998</v>
      </c>
      <c r="R7" s="97">
        <f>ارديبهشت!M37</f>
        <v>0</v>
      </c>
      <c r="S7" s="83">
        <f>ارديبهشت!N37</f>
        <v>887.4225806451614</v>
      </c>
      <c r="T7" s="97">
        <f>COUNTIF(ارديبهشت!B6:B36,"&lt;0")</f>
        <v>0</v>
      </c>
      <c r="U7" s="98"/>
      <c r="V7" s="29"/>
    </row>
    <row r="8" spans="1:21" ht="27.75" customHeight="1" thickBot="1">
      <c r="A8" s="45" t="s">
        <v>26</v>
      </c>
      <c r="B8" s="99">
        <f>خرداد!B37</f>
        <v>22.387096774193548</v>
      </c>
      <c r="C8" s="100">
        <f>خرداد!C37</f>
        <v>33.901935483870965</v>
      </c>
      <c r="D8" s="100">
        <f t="shared" si="1"/>
        <v>28.144516129032255</v>
      </c>
      <c r="E8" s="101">
        <f>MIN(خرداد!B6:B36)</f>
        <v>15.6</v>
      </c>
      <c r="F8" s="102">
        <f>MAX(خرداد!C6:C36)</f>
        <v>39.6</v>
      </c>
      <c r="G8" s="103">
        <f>خرداد!D37</f>
        <v>13.548387096774194</v>
      </c>
      <c r="H8" s="104">
        <f>خرداد!E37</f>
        <v>36.225806451612904</v>
      </c>
      <c r="I8" s="213">
        <f t="shared" si="2"/>
        <v>24.887096774193548</v>
      </c>
      <c r="J8" s="203">
        <f>خرداد!F37</f>
        <v>30.64516129032258</v>
      </c>
      <c r="K8" s="104">
        <f>خرداد!G37</f>
        <v>17.483870967741936</v>
      </c>
      <c r="L8" s="104">
        <f>خرداد!H37</f>
        <v>20.161290322580644</v>
      </c>
      <c r="M8" s="105">
        <f t="shared" si="0"/>
        <v>22.763440860215052</v>
      </c>
      <c r="N8" s="106">
        <f>خرداد!I37</f>
        <v>0.9</v>
      </c>
      <c r="O8" s="107">
        <f>خرداد!J37</f>
        <v>0</v>
      </c>
      <c r="P8" s="106">
        <f>خرداد!K37</f>
        <v>453.8999999999999</v>
      </c>
      <c r="Q8" s="108">
        <f>خرداد!L37</f>
        <v>323.50000000000006</v>
      </c>
      <c r="R8" s="109">
        <f>خرداد!M37</f>
        <v>0</v>
      </c>
      <c r="S8" s="106">
        <f>خرداد!N37</f>
        <v>885.4225806451612</v>
      </c>
      <c r="T8" s="109">
        <f>COUNTIF(خرداد!B6:B36,"&lt;0")</f>
        <v>0</v>
      </c>
      <c r="U8" s="110"/>
    </row>
    <row r="9" spans="1:21" ht="27.75" customHeight="1" thickTop="1">
      <c r="A9" s="47" t="s">
        <v>27</v>
      </c>
      <c r="B9" s="111">
        <f>تير!B37</f>
        <v>25.200000000000003</v>
      </c>
      <c r="C9" s="112">
        <f>تير!C37</f>
        <v>36.94516129032258</v>
      </c>
      <c r="D9" s="112">
        <f t="shared" si="1"/>
        <v>31.072580645161292</v>
      </c>
      <c r="E9" s="114">
        <f>MIN(تير!B6:B36)</f>
        <v>14.6</v>
      </c>
      <c r="F9" s="113">
        <f>MAX(تير!C6:C36)</f>
        <v>42.2</v>
      </c>
      <c r="G9" s="115">
        <f>تير!D37</f>
        <v>17.451612903225808</v>
      </c>
      <c r="H9" s="116">
        <f>تير!E37</f>
        <v>38.45161290322581</v>
      </c>
      <c r="I9" s="117">
        <f t="shared" si="2"/>
        <v>27.951612903225808</v>
      </c>
      <c r="J9" s="204">
        <f>تير!F37</f>
        <v>33.806451612903224</v>
      </c>
      <c r="K9" s="116">
        <f>تير!G37</f>
        <v>19.548387096774192</v>
      </c>
      <c r="L9" s="116">
        <f>تير!H37</f>
        <v>22.225806451612904</v>
      </c>
      <c r="M9" s="117">
        <f t="shared" si="0"/>
        <v>25.193548387096772</v>
      </c>
      <c r="N9" s="118">
        <f>تير!I37</f>
        <v>2.5</v>
      </c>
      <c r="O9" s="119" t="str">
        <f>تير!J37</f>
        <v>33020</v>
      </c>
      <c r="P9" s="118">
        <f>تير!K37</f>
        <v>433.19999999999993</v>
      </c>
      <c r="Q9" s="120">
        <f>تير!L37</f>
        <v>312.80000000000007</v>
      </c>
      <c r="R9" s="121">
        <f>تير!M37</f>
        <v>0</v>
      </c>
      <c r="S9" s="118">
        <f>تير!N37</f>
        <v>882.5483870967743</v>
      </c>
      <c r="T9" s="121">
        <f>COUNTIF(تير!B6:B36,"&lt;0")</f>
        <v>0</v>
      </c>
      <c r="U9" s="122"/>
    </row>
    <row r="10" spans="1:21" ht="27.75" customHeight="1">
      <c r="A10" s="34" t="s">
        <v>28</v>
      </c>
      <c r="B10" s="123">
        <f>مرداد!B37</f>
        <v>24.00645161290323</v>
      </c>
      <c r="C10" s="69">
        <f>مرداد!C37</f>
        <v>37.31612903225807</v>
      </c>
      <c r="D10" s="69">
        <f t="shared" si="1"/>
        <v>30.661290322580648</v>
      </c>
      <c r="E10" s="125">
        <f>MIN(مرداد!B6:B36)</f>
        <v>21</v>
      </c>
      <c r="F10" s="126">
        <f>MAX(مرداد!C6:C36)</f>
        <v>39.6</v>
      </c>
      <c r="G10" s="127">
        <f>مرداد!D37</f>
        <v>17.806451612903224</v>
      </c>
      <c r="H10" s="128">
        <f>مرداد!E37</f>
        <v>39.29032258064516</v>
      </c>
      <c r="I10" s="214">
        <f t="shared" si="2"/>
        <v>28.548387096774192</v>
      </c>
      <c r="J10" s="205">
        <f>مرداد!F37</f>
        <v>34.74193548387097</v>
      </c>
      <c r="K10" s="128">
        <f>مرداد!G37</f>
        <v>20.93548387096774</v>
      </c>
      <c r="L10" s="128">
        <f>مرداد!H37</f>
        <v>23.35483870967742</v>
      </c>
      <c r="M10" s="129">
        <f t="shared" si="0"/>
        <v>26.344086021505376</v>
      </c>
      <c r="N10" s="130">
        <f>مرداد!I37</f>
        <v>0</v>
      </c>
      <c r="O10" s="131">
        <f>مرداد!J37</f>
        <v>0</v>
      </c>
      <c r="P10" s="130">
        <f>مرداد!K37</f>
        <v>454.59999999999997</v>
      </c>
      <c r="Q10" s="132">
        <f>مرداد!L37</f>
        <v>355.80000000000007</v>
      </c>
      <c r="R10" s="133">
        <f>مرداد!M37</f>
        <v>0</v>
      </c>
      <c r="S10" s="130">
        <f>مرداد!N37</f>
        <v>884.8967741935484</v>
      </c>
      <c r="T10" s="133">
        <f>COUNTIF(مرداد!B6:B36,"&lt;0")</f>
        <v>0</v>
      </c>
      <c r="U10" s="134"/>
    </row>
    <row r="11" spans="1:21" ht="27.75" customHeight="1" thickBot="1">
      <c r="A11" s="48" t="s">
        <v>29</v>
      </c>
      <c r="B11" s="135">
        <f>شهريور!B37</f>
        <v>21.729032258064514</v>
      </c>
      <c r="C11" s="136">
        <f>شهريور!C37</f>
        <v>34.07096774193548</v>
      </c>
      <c r="D11" s="136">
        <f t="shared" si="1"/>
        <v>27.9</v>
      </c>
      <c r="E11" s="137">
        <f>MIN(شهريور!B6:B36)</f>
        <v>16.8</v>
      </c>
      <c r="F11" s="138">
        <f>MAX(شهريور!C6:C36)</f>
        <v>39</v>
      </c>
      <c r="G11" s="139">
        <f>شهريور!D37</f>
        <v>19.161290322580644</v>
      </c>
      <c r="H11" s="140">
        <f>شهريور!E37</f>
        <v>45</v>
      </c>
      <c r="I11" s="215">
        <f t="shared" si="2"/>
        <v>32.08064516129032</v>
      </c>
      <c r="J11" s="206">
        <f>شهريور!F37</f>
        <v>40.41935483870968</v>
      </c>
      <c r="K11" s="140">
        <f>شهريور!G37</f>
        <v>22.419354838709676</v>
      </c>
      <c r="L11" s="140">
        <f>شهريور!H37</f>
        <v>26.93548387096774</v>
      </c>
      <c r="M11" s="141">
        <f t="shared" si="0"/>
        <v>29.9247311827957</v>
      </c>
      <c r="N11" s="142">
        <f>شهريور!I37</f>
        <v>2.9</v>
      </c>
      <c r="O11" s="143">
        <f>شهريور!J37</f>
        <v>0</v>
      </c>
      <c r="P11" s="142">
        <f>شهريور!K37</f>
        <v>305.19999999999993</v>
      </c>
      <c r="Q11" s="144">
        <f>شهريور!L37</f>
        <v>315.8</v>
      </c>
      <c r="R11" s="145">
        <f>شهريور!M37</f>
        <v>0</v>
      </c>
      <c r="S11" s="142">
        <f>شهريور!N37</f>
        <v>886.9483870967741</v>
      </c>
      <c r="T11" s="145">
        <f>COUNTIF(شهريور!B6:B36,"&lt;0")</f>
        <v>0</v>
      </c>
      <c r="U11" s="146"/>
    </row>
    <row r="12" spans="1:21" ht="27.75" customHeight="1" thickTop="1">
      <c r="A12" s="46" t="s">
        <v>30</v>
      </c>
      <c r="B12" s="147">
        <f>مهر!B37</f>
        <v>16.14</v>
      </c>
      <c r="C12" s="148">
        <f>مهر!C37</f>
        <v>28.326666666666664</v>
      </c>
      <c r="D12" s="148">
        <f t="shared" si="1"/>
        <v>22.233333333333334</v>
      </c>
      <c r="E12" s="150">
        <f>MIN(مهر!B6:B35)</f>
        <v>10</v>
      </c>
      <c r="F12" s="149">
        <f>MAX(مهر!C6:C35)</f>
        <v>34</v>
      </c>
      <c r="G12" s="151">
        <f>مهر!D37</f>
        <v>29.866666666666667</v>
      </c>
      <c r="H12" s="152">
        <f>مهر!E37</f>
        <v>54.36666666666667</v>
      </c>
      <c r="I12" s="153">
        <f t="shared" si="2"/>
        <v>42.11666666666667</v>
      </c>
      <c r="J12" s="207">
        <f>مهر!F37</f>
        <v>50.3</v>
      </c>
      <c r="K12" s="152">
        <f>مهر!G37</f>
        <v>33.43333333333333</v>
      </c>
      <c r="L12" s="152">
        <f>مهر!H37</f>
        <v>42.56666666666667</v>
      </c>
      <c r="M12" s="153">
        <f t="shared" si="0"/>
        <v>42.099999999999994</v>
      </c>
      <c r="N12" s="154">
        <f>مهر!I37</f>
        <v>0</v>
      </c>
      <c r="O12" s="155" t="str">
        <f>مهر!J37</f>
        <v>36010</v>
      </c>
      <c r="P12" s="154">
        <f>مهر!K37</f>
        <v>188.99999999999997</v>
      </c>
      <c r="Q12" s="156">
        <f>مهر!L37</f>
        <v>285.49999999999994</v>
      </c>
      <c r="R12" s="157">
        <f>مهر!M37</f>
        <v>0</v>
      </c>
      <c r="S12" s="156">
        <f>مهر!N37</f>
        <v>891.7666666666665</v>
      </c>
      <c r="T12" s="157">
        <f>COUNTIF(مهر!B6:B35,"&lt;0")</f>
        <v>0</v>
      </c>
      <c r="U12" s="158"/>
    </row>
    <row r="13" spans="1:21" ht="27.75" customHeight="1">
      <c r="A13" s="35" t="s">
        <v>31</v>
      </c>
      <c r="B13" s="159">
        <f>ابان!B37</f>
        <v>10.093333333333334</v>
      </c>
      <c r="C13" s="160">
        <f>ابان!C37</f>
        <v>20.92666666666667</v>
      </c>
      <c r="D13" s="160">
        <f t="shared" si="1"/>
        <v>15.510000000000002</v>
      </c>
      <c r="E13" s="161">
        <f>MIN(ابان!B6:B36)</f>
        <v>4.8</v>
      </c>
      <c r="F13" s="162">
        <f>MAX(ابان!C6:C36)</f>
        <v>26</v>
      </c>
      <c r="G13" s="163">
        <f>ابان!D37</f>
        <v>56.93333333333333</v>
      </c>
      <c r="H13" s="164">
        <f>ابان!E37</f>
        <v>82.2</v>
      </c>
      <c r="I13" s="216">
        <f t="shared" si="2"/>
        <v>69.56666666666666</v>
      </c>
      <c r="J13" s="208">
        <f>ابان!F37</f>
        <v>78.26666666666667</v>
      </c>
      <c r="K13" s="164">
        <f>ابان!G37</f>
        <v>61.63333333333333</v>
      </c>
      <c r="L13" s="164">
        <f>ابان!H37</f>
        <v>69.63333333333334</v>
      </c>
      <c r="M13" s="153">
        <f t="shared" si="0"/>
        <v>69.84444444444445</v>
      </c>
      <c r="N13" s="165">
        <f>ابان!I37</f>
        <v>9</v>
      </c>
      <c r="O13" s="166">
        <f>ابان!J37</f>
        <v>0</v>
      </c>
      <c r="P13" s="165">
        <f>ابان!K37</f>
        <v>78.60000000000001</v>
      </c>
      <c r="Q13" s="167">
        <f>ابان!L37</f>
        <v>212.7</v>
      </c>
      <c r="R13" s="168">
        <f>ابان!M37</f>
        <v>0</v>
      </c>
      <c r="S13" s="167">
        <f>ابان!N37</f>
        <v>891.5666666666667</v>
      </c>
      <c r="T13" s="168">
        <f>COUNTIF(ابان!B6:B36,"&lt;0")</f>
        <v>0</v>
      </c>
      <c r="U13" s="169"/>
    </row>
    <row r="14" spans="1:21" ht="27.75" customHeight="1" thickBot="1">
      <c r="A14" s="44" t="s">
        <v>32</v>
      </c>
      <c r="B14" s="170">
        <f>اذر!B37</f>
        <v>3.686666666666666</v>
      </c>
      <c r="C14" s="171">
        <f>اذر!C37</f>
        <v>11.626666666666667</v>
      </c>
      <c r="D14" s="171">
        <f t="shared" si="1"/>
        <v>7.656666666666666</v>
      </c>
      <c r="E14" s="173">
        <f>MIN(اذر!B6:B36)</f>
        <v>-1.4</v>
      </c>
      <c r="F14" s="172">
        <f>MAX(اذر!C6:C36)</f>
        <v>14.8</v>
      </c>
      <c r="G14" s="174">
        <f>اذر!D37</f>
        <v>56.86666666666667</v>
      </c>
      <c r="H14" s="175">
        <f>اذر!E37</f>
        <v>87.46666666666667</v>
      </c>
      <c r="I14" s="176">
        <f t="shared" si="2"/>
        <v>72.16666666666667</v>
      </c>
      <c r="J14" s="209">
        <f>اذر!F37</f>
        <v>82.93333333333334</v>
      </c>
      <c r="K14" s="175">
        <f>اذر!G37</f>
        <v>62.266666666666666</v>
      </c>
      <c r="L14" s="175">
        <f>اذر!H37</f>
        <v>73.96666666666667</v>
      </c>
      <c r="M14" s="176">
        <f t="shared" si="0"/>
        <v>73.05555555555556</v>
      </c>
      <c r="N14" s="177">
        <f>اذر!I37</f>
        <v>31.099999999999998</v>
      </c>
      <c r="O14" s="178">
        <f>اذر!J37</f>
        <v>0</v>
      </c>
      <c r="P14" s="177">
        <f>اذر!K37</f>
        <v>21.200000000000003</v>
      </c>
      <c r="Q14" s="179">
        <f>اذر!L37</f>
        <v>133.79999999999998</v>
      </c>
      <c r="R14" s="180">
        <f>اذر!M37</f>
        <v>25</v>
      </c>
      <c r="S14" s="177">
        <f>اذر!N37</f>
        <v>891.6566666666666</v>
      </c>
      <c r="T14" s="180">
        <f>COUNTIF(اذر!B6:B36,"&lt;0")</f>
        <v>2</v>
      </c>
      <c r="U14" s="181"/>
    </row>
    <row r="15" spans="1:21" ht="27.75" customHeight="1" thickTop="1">
      <c r="A15" s="43" t="s">
        <v>33</v>
      </c>
      <c r="B15" s="182">
        <f>دي!B37</f>
        <v>-2.06</v>
      </c>
      <c r="C15" s="65">
        <f>دي!C37</f>
        <v>7.520000000000001</v>
      </c>
      <c r="D15" s="65">
        <f t="shared" si="1"/>
        <v>2.7300000000000004</v>
      </c>
      <c r="E15" s="183">
        <f>MIN(دي!B6:B36)</f>
        <v>-7</v>
      </c>
      <c r="F15" s="124">
        <f>MAX(دي!C6:C36)</f>
        <v>14.4</v>
      </c>
      <c r="G15" s="184">
        <f>دي!D37</f>
        <v>43.6</v>
      </c>
      <c r="H15" s="74">
        <f>دي!E37</f>
        <v>79.86666666666666</v>
      </c>
      <c r="I15" s="129">
        <f t="shared" si="2"/>
        <v>61.733333333333334</v>
      </c>
      <c r="J15" s="210">
        <f>دي!F37</f>
        <v>73</v>
      </c>
      <c r="K15" s="74">
        <f>دي!G37</f>
        <v>49.766666666666666</v>
      </c>
      <c r="L15" s="74">
        <f>دي!H37</f>
        <v>64.7</v>
      </c>
      <c r="M15" s="129">
        <f t="shared" si="0"/>
        <v>62.48888888888889</v>
      </c>
      <c r="N15" s="185">
        <f>دي!I37</f>
        <v>1.5999999999999999</v>
      </c>
      <c r="O15" s="186">
        <f>دي!J37</f>
        <v>0</v>
      </c>
      <c r="P15" s="185">
        <f>دي!K37</f>
        <v>2.2</v>
      </c>
      <c r="Q15" s="187">
        <f>دي!L37</f>
        <v>196.89999999999998</v>
      </c>
      <c r="R15" s="188">
        <f>دي!M37</f>
        <v>0</v>
      </c>
      <c r="S15" s="185">
        <f>دي!N37</f>
        <v>891.7366666666665</v>
      </c>
      <c r="T15" s="188">
        <f>COUNTIF(دي!B6:B36,"&lt;0")</f>
        <v>23</v>
      </c>
      <c r="U15" s="189"/>
    </row>
    <row r="16" spans="1:21" ht="27.75" customHeight="1">
      <c r="A16" s="36" t="s">
        <v>34</v>
      </c>
      <c r="B16" s="123">
        <f>بهمن!B37</f>
        <v>3.393333333333334</v>
      </c>
      <c r="C16" s="69">
        <f>بهمن!C37</f>
        <v>14.006666666666664</v>
      </c>
      <c r="D16" s="69">
        <f t="shared" si="1"/>
        <v>8.7</v>
      </c>
      <c r="E16" s="125">
        <f>MIN(بهمن!B6:B36)</f>
        <v>-1</v>
      </c>
      <c r="F16" s="126">
        <f>MAX(بهمن!C6:C36)</f>
        <v>18.2</v>
      </c>
      <c r="G16" s="127">
        <f>بهمن!D37</f>
        <v>33.833333333333336</v>
      </c>
      <c r="H16" s="128">
        <f>بهمن!E37</f>
        <v>73.9</v>
      </c>
      <c r="I16" s="214">
        <f t="shared" si="2"/>
        <v>53.866666666666674</v>
      </c>
      <c r="J16" s="205">
        <f>بهمن!F37</f>
        <v>67.3</v>
      </c>
      <c r="K16" s="128">
        <f>بهمن!G37</f>
        <v>39.1</v>
      </c>
      <c r="L16" s="128">
        <f>بهمن!H37</f>
        <v>50.233333333333334</v>
      </c>
      <c r="M16" s="129">
        <f t="shared" si="0"/>
        <v>52.21111111111111</v>
      </c>
      <c r="N16" s="130">
        <f>بهمن!I37</f>
        <v>37.199999999999996</v>
      </c>
      <c r="O16" s="131" t="str">
        <f>بهمن!J37</f>
        <v>27007</v>
      </c>
      <c r="P16" s="130">
        <f>بهمن!K37</f>
        <v>0</v>
      </c>
      <c r="Q16" s="132">
        <f>بهمن!L37</f>
        <v>225.79999999999998</v>
      </c>
      <c r="R16" s="133">
        <f>بهمن!M37</f>
        <v>0</v>
      </c>
      <c r="S16" s="130">
        <f>بهمن!N37</f>
        <v>889.1533333333334</v>
      </c>
      <c r="T16" s="133">
        <f>COUNTIF(بهمن!B6:B36,"&lt;0")</f>
        <v>2</v>
      </c>
      <c r="U16" s="134"/>
    </row>
    <row r="17" spans="1:21" ht="27.75" customHeight="1" thickBot="1">
      <c r="A17" s="41" t="s">
        <v>35</v>
      </c>
      <c r="B17" s="190">
        <f>اسفند!B37</f>
        <v>6.413333333333333</v>
      </c>
      <c r="C17" s="63">
        <f>اسفند!C37</f>
        <v>17.246666666666663</v>
      </c>
      <c r="D17" s="63">
        <f t="shared" si="1"/>
        <v>11.829999999999998</v>
      </c>
      <c r="E17" s="191">
        <f>MIN(اسفند!B6:B36)</f>
        <v>-3.4</v>
      </c>
      <c r="F17" s="192">
        <f>MAX(اسفند!C6:C36)</f>
        <v>25.6</v>
      </c>
      <c r="G17" s="193">
        <f>اسفند!D37</f>
        <v>26.733333333333334</v>
      </c>
      <c r="H17" s="194">
        <f>اسفند!E37</f>
        <v>62.166666666666664</v>
      </c>
      <c r="I17" s="217">
        <f t="shared" si="2"/>
        <v>44.45</v>
      </c>
      <c r="J17" s="211">
        <f>اسفند!F37</f>
        <v>55.9</v>
      </c>
      <c r="K17" s="194">
        <f>اسفند!G37</f>
        <v>34.233333333333334</v>
      </c>
      <c r="L17" s="194">
        <f>اسفند!H37</f>
        <v>39.5</v>
      </c>
      <c r="M17" s="195">
        <f t="shared" si="0"/>
        <v>43.21111111111111</v>
      </c>
      <c r="N17" s="196">
        <f>اسفند!I37</f>
        <v>10.5</v>
      </c>
      <c r="O17" s="197" t="str">
        <f>اسفند!J37</f>
        <v>34013</v>
      </c>
      <c r="P17" s="196">
        <f>اسفند!K37</f>
        <v>0</v>
      </c>
      <c r="Q17" s="198">
        <f>اسفند!L37</f>
        <v>181.6</v>
      </c>
      <c r="R17" s="199">
        <f>اسفند!M37</f>
        <v>0</v>
      </c>
      <c r="S17" s="196">
        <f>اسفند!N37</f>
        <v>888.3199999999999</v>
      </c>
      <c r="T17" s="199">
        <f>COUNTIF(اسفند!B6:B36,"&lt;0")</f>
        <v>2</v>
      </c>
      <c r="U17" s="200"/>
    </row>
    <row r="18" spans="1:21" ht="39.75" customHeight="1" thickBot="1" thickTop="1">
      <c r="A18" s="42" t="s">
        <v>24</v>
      </c>
      <c r="B18" s="49">
        <f>AVERAGE(B6:B17)</f>
        <v>13.114157706093193</v>
      </c>
      <c r="C18" s="50">
        <f>AVERAGE(C6:C17)</f>
        <v>24.368584229390677</v>
      </c>
      <c r="D18" s="51">
        <f>AVERAGE(B18:C18)</f>
        <v>18.741370967741936</v>
      </c>
      <c r="E18" s="52">
        <f>MIN(E6:E17)</f>
        <v>-7</v>
      </c>
      <c r="F18" s="51">
        <f>MAX(F6:F17)</f>
        <v>42.2</v>
      </c>
      <c r="G18" s="53">
        <f>AVERAGE(G6:G17)</f>
        <v>29.668906810035846</v>
      </c>
      <c r="H18" s="54">
        <f>AVERAGE(H6:H17)</f>
        <v>59.25259856630823</v>
      </c>
      <c r="I18" s="54">
        <f>AVERAGE(G18:H18)</f>
        <v>44.460752688172036</v>
      </c>
      <c r="J18" s="54">
        <f>AVERAGE(J6:J17)</f>
        <v>53.625537634408595</v>
      </c>
      <c r="K18" s="54">
        <f>AVERAGE(K6:K17)</f>
        <v>34.372132616487455</v>
      </c>
      <c r="L18" s="54">
        <f>AVERAGE(L6:L17)</f>
        <v>41.02311827956989</v>
      </c>
      <c r="M18" s="55">
        <f t="shared" si="0"/>
        <v>43.00692951015532</v>
      </c>
      <c r="N18" s="56">
        <f>SUM(N6:N17)</f>
        <v>132.7</v>
      </c>
      <c r="O18" s="57"/>
      <c r="P18" s="56">
        <f>SUM(P6:P17)</f>
        <v>2396.399999999999</v>
      </c>
      <c r="Q18" s="58">
        <f>SUM(Q6:Q17)</f>
        <v>3048.3</v>
      </c>
      <c r="R18" s="56">
        <f>SUM(R6:R17)</f>
        <v>25</v>
      </c>
      <c r="S18" s="58">
        <f>AVERAGE(S6:S17)</f>
        <v>888.1965053763441</v>
      </c>
      <c r="T18" s="59">
        <f>SUM(T6:T17)</f>
        <v>30</v>
      </c>
      <c r="U18" s="60"/>
    </row>
    <row r="19" ht="13.5" thickTop="1"/>
  </sheetData>
  <sheetProtection/>
  <mergeCells count="15">
    <mergeCell ref="A3:A4"/>
    <mergeCell ref="U3:U5"/>
    <mergeCell ref="B3:F3"/>
    <mergeCell ref="P3:P5"/>
    <mergeCell ref="J4:J5"/>
    <mergeCell ref="N3:N4"/>
    <mergeCell ref="K4:K5"/>
    <mergeCell ref="L4:L5"/>
    <mergeCell ref="G3:M3"/>
    <mergeCell ref="M4:M5"/>
    <mergeCell ref="A1:U1"/>
    <mergeCell ref="O3:O4"/>
    <mergeCell ref="Q3:Q4"/>
    <mergeCell ref="R3:R4"/>
    <mergeCell ref="A2:U2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O38"/>
  <sheetViews>
    <sheetView rightToLeft="1" zoomScalePageLayoutView="0" workbookViewId="0" topLeftCell="A28">
      <selection activeCell="E3" sqref="E3:F3"/>
    </sheetView>
  </sheetViews>
  <sheetFormatPr defaultColWidth="9.140625" defaultRowHeight="12.75"/>
  <cols>
    <col min="1" max="1" width="4.57421875" style="0" customWidth="1"/>
    <col min="2" max="3" width="5.8515625" style="0" customWidth="1"/>
    <col min="4" max="4" width="5.57421875" style="0" customWidth="1"/>
    <col min="5" max="5" width="5.7109375" style="0" customWidth="1"/>
    <col min="6" max="6" width="5.28125" style="0" customWidth="1"/>
    <col min="7" max="7" width="5.7109375" style="0" customWidth="1"/>
    <col min="8" max="8" width="5.57421875" style="0" customWidth="1"/>
    <col min="9" max="9" width="5.421875" style="0" customWidth="1"/>
    <col min="10" max="10" width="10.57421875" style="0" customWidth="1"/>
    <col min="11" max="13" width="5.28125" style="0" customWidth="1"/>
    <col min="14" max="14" width="6.140625" style="0" customWidth="1"/>
    <col min="15" max="15" width="16.28125" style="0" customWidth="1"/>
  </cols>
  <sheetData>
    <row r="1" spans="1:15" ht="27.75" customHeight="1">
      <c r="A1" s="245" t="s">
        <v>21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</row>
    <row r="2" spans="1:15" ht="27.75" customHeight="1">
      <c r="A2" s="246" t="s">
        <v>22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5" ht="21" customHeight="1" thickBot="1">
      <c r="A3" s="247" t="s">
        <v>20</v>
      </c>
      <c r="B3" s="247"/>
      <c r="C3" s="247"/>
      <c r="D3" s="247"/>
      <c r="E3" s="248" t="s">
        <v>47</v>
      </c>
      <c r="F3" s="248"/>
      <c r="G3" s="8"/>
      <c r="H3" s="8"/>
      <c r="I3" s="7"/>
      <c r="J3" s="9" t="s">
        <v>17</v>
      </c>
      <c r="K3" s="248" t="s">
        <v>23</v>
      </c>
      <c r="L3" s="248"/>
      <c r="M3" s="64"/>
      <c r="N3" s="9" t="s">
        <v>18</v>
      </c>
      <c r="O3" s="242">
        <v>1391</v>
      </c>
    </row>
    <row r="4" spans="1:15" ht="17.25" customHeight="1">
      <c r="A4" s="231" t="s">
        <v>0</v>
      </c>
      <c r="B4" s="233" t="s">
        <v>19</v>
      </c>
      <c r="C4" s="234"/>
      <c r="D4" s="226" t="s">
        <v>1</v>
      </c>
      <c r="E4" s="227"/>
      <c r="F4" s="227"/>
      <c r="G4" s="227"/>
      <c r="H4" s="228"/>
      <c r="I4" s="12" t="s">
        <v>2</v>
      </c>
      <c r="J4" s="3" t="s">
        <v>3</v>
      </c>
      <c r="K4" s="1" t="s">
        <v>4</v>
      </c>
      <c r="L4" s="1" t="s">
        <v>5</v>
      </c>
      <c r="M4" s="1" t="s">
        <v>6</v>
      </c>
      <c r="N4" s="1" t="s">
        <v>16</v>
      </c>
      <c r="O4" s="229" t="s">
        <v>7</v>
      </c>
    </row>
    <row r="5" spans="1:15" ht="21" customHeight="1" thickBot="1">
      <c r="A5" s="232"/>
      <c r="B5" s="4" t="s">
        <v>8</v>
      </c>
      <c r="C5" s="6" t="s">
        <v>9</v>
      </c>
      <c r="D5" s="4" t="s">
        <v>10</v>
      </c>
      <c r="E5" s="5" t="s">
        <v>11</v>
      </c>
      <c r="F5" s="14">
        <v>0.2708333333333333</v>
      </c>
      <c r="G5" s="15">
        <v>0.5208333333333334</v>
      </c>
      <c r="H5" s="16">
        <v>0.7708333333333334</v>
      </c>
      <c r="I5" s="13" t="s">
        <v>12</v>
      </c>
      <c r="J5" s="2" t="s">
        <v>13</v>
      </c>
      <c r="K5" s="2"/>
      <c r="L5" s="2" t="s">
        <v>14</v>
      </c>
      <c r="M5" s="2" t="s">
        <v>15</v>
      </c>
      <c r="N5" s="2" t="s">
        <v>42</v>
      </c>
      <c r="O5" s="230"/>
    </row>
    <row r="6" spans="1:15" ht="21" customHeight="1">
      <c r="A6" s="10">
        <v>1</v>
      </c>
      <c r="B6" s="65">
        <v>-0.4</v>
      </c>
      <c r="C6" s="65">
        <v>14</v>
      </c>
      <c r="D6" s="66">
        <v>23</v>
      </c>
      <c r="E6" s="66">
        <v>52</v>
      </c>
      <c r="F6" s="66">
        <v>46</v>
      </c>
      <c r="G6" s="66">
        <v>23</v>
      </c>
      <c r="H6" s="66">
        <v>36</v>
      </c>
      <c r="I6" s="65">
        <v>0</v>
      </c>
      <c r="J6" s="67" t="s">
        <v>56</v>
      </c>
      <c r="K6" s="65">
        <v>3.8</v>
      </c>
      <c r="L6" s="65">
        <v>11.2</v>
      </c>
      <c r="M6" s="65"/>
      <c r="N6" s="65">
        <v>898.3</v>
      </c>
      <c r="O6" s="68"/>
    </row>
    <row r="7" spans="1:15" ht="21" customHeight="1">
      <c r="A7" s="11">
        <v>2</v>
      </c>
      <c r="B7" s="69">
        <v>1.8</v>
      </c>
      <c r="C7" s="69">
        <v>17.2</v>
      </c>
      <c r="D7" s="70">
        <v>19</v>
      </c>
      <c r="E7" s="70">
        <v>47</v>
      </c>
      <c r="F7" s="70">
        <v>38</v>
      </c>
      <c r="G7" s="70">
        <v>19</v>
      </c>
      <c r="H7" s="70">
        <v>28</v>
      </c>
      <c r="I7" s="65">
        <v>0</v>
      </c>
      <c r="J7" s="71" t="s">
        <v>101</v>
      </c>
      <c r="K7" s="69">
        <v>4.2</v>
      </c>
      <c r="L7" s="69">
        <v>11.1</v>
      </c>
      <c r="M7" s="69"/>
      <c r="N7" s="69">
        <v>892.9</v>
      </c>
      <c r="O7" s="72"/>
    </row>
    <row r="8" spans="1:15" ht="21" customHeight="1">
      <c r="A8" s="11">
        <v>3</v>
      </c>
      <c r="B8" s="69">
        <v>5.6</v>
      </c>
      <c r="C8" s="69">
        <v>18</v>
      </c>
      <c r="D8" s="70">
        <v>15</v>
      </c>
      <c r="E8" s="70">
        <v>43</v>
      </c>
      <c r="F8" s="70">
        <v>42</v>
      </c>
      <c r="G8" s="70">
        <v>22</v>
      </c>
      <c r="H8" s="70">
        <v>19</v>
      </c>
      <c r="I8" s="69">
        <v>0</v>
      </c>
      <c r="J8" s="71" t="s">
        <v>102</v>
      </c>
      <c r="K8" s="69">
        <v>4.6</v>
      </c>
      <c r="L8" s="69">
        <v>11</v>
      </c>
      <c r="M8" s="69"/>
      <c r="N8" s="69">
        <v>889</v>
      </c>
      <c r="O8" s="72"/>
    </row>
    <row r="9" spans="1:15" ht="21" customHeight="1">
      <c r="A9" s="11">
        <v>4</v>
      </c>
      <c r="B9" s="69">
        <v>6</v>
      </c>
      <c r="C9" s="69">
        <v>17.6</v>
      </c>
      <c r="D9" s="70">
        <v>11</v>
      </c>
      <c r="E9" s="70">
        <v>39</v>
      </c>
      <c r="F9" s="70">
        <v>27</v>
      </c>
      <c r="G9" s="70">
        <v>14</v>
      </c>
      <c r="H9" s="70">
        <v>19</v>
      </c>
      <c r="I9" s="69">
        <v>0</v>
      </c>
      <c r="J9" s="71" t="s">
        <v>99</v>
      </c>
      <c r="K9" s="69">
        <v>4.4</v>
      </c>
      <c r="L9" s="69">
        <v>5</v>
      </c>
      <c r="M9" s="69"/>
      <c r="N9" s="69">
        <v>888.3</v>
      </c>
      <c r="O9" s="72"/>
    </row>
    <row r="10" spans="1:15" ht="21" customHeight="1">
      <c r="A10" s="11">
        <v>5</v>
      </c>
      <c r="B10" s="69">
        <v>6.4</v>
      </c>
      <c r="C10" s="69">
        <v>18.4</v>
      </c>
      <c r="D10" s="70">
        <v>15</v>
      </c>
      <c r="E10" s="70">
        <v>46</v>
      </c>
      <c r="F10" s="70">
        <v>46</v>
      </c>
      <c r="G10" s="70">
        <v>23</v>
      </c>
      <c r="H10" s="70">
        <v>17</v>
      </c>
      <c r="I10" s="69">
        <v>0</v>
      </c>
      <c r="J10" s="71" t="s">
        <v>70</v>
      </c>
      <c r="K10" s="69">
        <v>4.6</v>
      </c>
      <c r="L10" s="69">
        <v>10.9</v>
      </c>
      <c r="M10" s="69"/>
      <c r="N10" s="69">
        <v>890.4</v>
      </c>
      <c r="O10" s="72"/>
    </row>
    <row r="11" spans="1:15" ht="21" customHeight="1">
      <c r="A11" s="11">
        <v>6</v>
      </c>
      <c r="B11" s="69">
        <v>4.8</v>
      </c>
      <c r="C11" s="69">
        <v>19.8</v>
      </c>
      <c r="D11" s="70">
        <v>10</v>
      </c>
      <c r="E11" s="70">
        <v>39</v>
      </c>
      <c r="F11" s="70">
        <v>39</v>
      </c>
      <c r="G11" s="70">
        <v>14</v>
      </c>
      <c r="H11" s="70">
        <v>19</v>
      </c>
      <c r="I11" s="69">
        <v>0</v>
      </c>
      <c r="J11" s="71" t="s">
        <v>77</v>
      </c>
      <c r="K11" s="69">
        <v>4.6</v>
      </c>
      <c r="L11" s="69">
        <v>11</v>
      </c>
      <c r="M11" s="69"/>
      <c r="N11" s="69">
        <v>890.4</v>
      </c>
      <c r="O11" s="72"/>
    </row>
    <row r="12" spans="1:15" ht="21" customHeight="1">
      <c r="A12" s="11">
        <v>7</v>
      </c>
      <c r="B12" s="69">
        <v>6.6</v>
      </c>
      <c r="C12" s="69">
        <v>20.8</v>
      </c>
      <c r="D12" s="70">
        <v>10</v>
      </c>
      <c r="E12" s="70">
        <v>36</v>
      </c>
      <c r="F12" s="70">
        <v>34</v>
      </c>
      <c r="G12" s="70">
        <v>19</v>
      </c>
      <c r="H12" s="70">
        <v>11</v>
      </c>
      <c r="I12" s="69">
        <v>0</v>
      </c>
      <c r="J12" s="71" t="s">
        <v>65</v>
      </c>
      <c r="K12" s="69">
        <v>5.4</v>
      </c>
      <c r="L12" s="69">
        <v>6</v>
      </c>
      <c r="M12" s="69"/>
      <c r="N12" s="69">
        <v>880.1</v>
      </c>
      <c r="O12" s="72"/>
    </row>
    <row r="13" spans="1:15" ht="21" customHeight="1">
      <c r="A13" s="11">
        <v>8</v>
      </c>
      <c r="B13" s="69">
        <v>10</v>
      </c>
      <c r="C13" s="69">
        <v>22</v>
      </c>
      <c r="D13" s="70">
        <v>8</v>
      </c>
      <c r="E13" s="70">
        <v>33</v>
      </c>
      <c r="F13" s="70">
        <v>23</v>
      </c>
      <c r="G13" s="70">
        <v>16</v>
      </c>
      <c r="H13" s="70">
        <v>20</v>
      </c>
      <c r="I13" s="69">
        <v>0</v>
      </c>
      <c r="J13" s="71" t="s">
        <v>92</v>
      </c>
      <c r="K13" s="69">
        <v>6</v>
      </c>
      <c r="L13" s="69">
        <v>10.2</v>
      </c>
      <c r="M13" s="69"/>
      <c r="N13" s="69">
        <v>883.2</v>
      </c>
      <c r="O13" s="72"/>
    </row>
    <row r="14" spans="1:15" ht="21" customHeight="1">
      <c r="A14" s="11">
        <v>9</v>
      </c>
      <c r="B14" s="69">
        <v>13</v>
      </c>
      <c r="C14" s="69">
        <v>21.4</v>
      </c>
      <c r="D14" s="70">
        <v>34</v>
      </c>
      <c r="E14" s="70">
        <v>70</v>
      </c>
      <c r="F14" s="70">
        <v>60</v>
      </c>
      <c r="G14" s="70">
        <v>42</v>
      </c>
      <c r="H14" s="70">
        <v>34</v>
      </c>
      <c r="I14" s="69">
        <v>1</v>
      </c>
      <c r="J14" s="71" t="s">
        <v>103</v>
      </c>
      <c r="K14" s="69">
        <v>5.6</v>
      </c>
      <c r="L14" s="69">
        <v>7.9</v>
      </c>
      <c r="M14" s="69"/>
      <c r="N14" s="69">
        <v>883.6</v>
      </c>
      <c r="O14" s="72" t="s">
        <v>94</v>
      </c>
    </row>
    <row r="15" spans="1:15" ht="21" customHeight="1">
      <c r="A15" s="11">
        <v>10</v>
      </c>
      <c r="B15" s="69">
        <v>8.6</v>
      </c>
      <c r="C15" s="69">
        <v>22.8</v>
      </c>
      <c r="D15" s="70">
        <v>17</v>
      </c>
      <c r="E15" s="70">
        <v>53</v>
      </c>
      <c r="F15" s="70">
        <v>53</v>
      </c>
      <c r="G15" s="70">
        <v>19</v>
      </c>
      <c r="H15" s="70">
        <v>22</v>
      </c>
      <c r="I15" s="69">
        <v>0</v>
      </c>
      <c r="J15" s="71" t="s">
        <v>104</v>
      </c>
      <c r="K15" s="69">
        <v>6</v>
      </c>
      <c r="L15" s="69">
        <v>10</v>
      </c>
      <c r="M15" s="69"/>
      <c r="N15" s="69">
        <v>888</v>
      </c>
      <c r="O15" s="72"/>
    </row>
    <row r="16" spans="1:15" ht="21" customHeight="1">
      <c r="A16" s="11">
        <v>11</v>
      </c>
      <c r="B16" s="69">
        <v>10</v>
      </c>
      <c r="C16" s="69">
        <v>21.4</v>
      </c>
      <c r="D16" s="70">
        <v>24</v>
      </c>
      <c r="E16" s="70">
        <v>95</v>
      </c>
      <c r="F16" s="70">
        <v>48</v>
      </c>
      <c r="G16" s="70">
        <v>34</v>
      </c>
      <c r="H16" s="70">
        <v>50</v>
      </c>
      <c r="I16" s="69">
        <v>8.5</v>
      </c>
      <c r="J16" s="71" t="s">
        <v>105</v>
      </c>
      <c r="K16" s="69">
        <v>7.2</v>
      </c>
      <c r="L16" s="69">
        <v>2.8</v>
      </c>
      <c r="M16" s="69"/>
      <c r="N16" s="69">
        <v>883.8</v>
      </c>
      <c r="O16" s="72" t="s">
        <v>94</v>
      </c>
    </row>
    <row r="17" spans="1:15" ht="21" customHeight="1">
      <c r="A17" s="11">
        <v>12</v>
      </c>
      <c r="B17" s="69">
        <v>7.2</v>
      </c>
      <c r="C17" s="69">
        <v>17.8</v>
      </c>
      <c r="D17" s="70">
        <v>21</v>
      </c>
      <c r="E17" s="70">
        <v>100</v>
      </c>
      <c r="F17" s="70">
        <v>100</v>
      </c>
      <c r="G17" s="70">
        <v>30</v>
      </c>
      <c r="H17" s="70">
        <v>26</v>
      </c>
      <c r="I17" s="69">
        <v>0</v>
      </c>
      <c r="J17" s="71" t="s">
        <v>106</v>
      </c>
      <c r="K17" s="69">
        <v>4.6</v>
      </c>
      <c r="L17" s="69">
        <v>10.5</v>
      </c>
      <c r="M17" s="69"/>
      <c r="N17" s="69">
        <v>882.4</v>
      </c>
      <c r="O17" s="72" t="s">
        <v>107</v>
      </c>
    </row>
    <row r="18" spans="1:15" ht="21" customHeight="1">
      <c r="A18" s="11">
        <v>13</v>
      </c>
      <c r="B18" s="69">
        <v>7</v>
      </c>
      <c r="C18" s="69">
        <v>20</v>
      </c>
      <c r="D18" s="70">
        <v>16</v>
      </c>
      <c r="E18" s="70">
        <v>53</v>
      </c>
      <c r="F18" s="70">
        <v>51</v>
      </c>
      <c r="G18" s="70">
        <v>26</v>
      </c>
      <c r="H18" s="70">
        <v>26</v>
      </c>
      <c r="I18" s="69">
        <v>0</v>
      </c>
      <c r="J18" s="71" t="s">
        <v>90</v>
      </c>
      <c r="K18" s="69">
        <v>5</v>
      </c>
      <c r="L18" s="69">
        <v>9.2</v>
      </c>
      <c r="M18" s="69"/>
      <c r="N18" s="69">
        <v>889.3</v>
      </c>
      <c r="O18" s="72"/>
    </row>
    <row r="19" spans="1:15" ht="21" customHeight="1">
      <c r="A19" s="11">
        <v>14</v>
      </c>
      <c r="B19" s="69">
        <v>6.2</v>
      </c>
      <c r="C19" s="69">
        <v>22</v>
      </c>
      <c r="D19" s="70">
        <v>16</v>
      </c>
      <c r="E19" s="70">
        <v>64</v>
      </c>
      <c r="F19" s="70">
        <v>64</v>
      </c>
      <c r="G19" s="70">
        <v>22</v>
      </c>
      <c r="H19" s="70">
        <v>24</v>
      </c>
      <c r="I19" s="69">
        <v>0</v>
      </c>
      <c r="J19" s="71" t="s">
        <v>55</v>
      </c>
      <c r="K19" s="69">
        <v>5</v>
      </c>
      <c r="L19" s="69">
        <v>10.9</v>
      </c>
      <c r="M19" s="69"/>
      <c r="N19" s="69">
        <v>889.8</v>
      </c>
      <c r="O19" s="72"/>
    </row>
    <row r="20" spans="1:15" ht="21" customHeight="1">
      <c r="A20" s="11">
        <v>15</v>
      </c>
      <c r="B20" s="69">
        <v>12.4</v>
      </c>
      <c r="C20" s="69">
        <v>24.2</v>
      </c>
      <c r="D20" s="70">
        <v>12</v>
      </c>
      <c r="E20" s="70">
        <v>50</v>
      </c>
      <c r="F20" s="70">
        <v>38</v>
      </c>
      <c r="G20" s="70">
        <v>13</v>
      </c>
      <c r="H20" s="70">
        <v>24</v>
      </c>
      <c r="I20" s="69">
        <v>0</v>
      </c>
      <c r="J20" s="71" t="s">
        <v>108</v>
      </c>
      <c r="K20" s="69">
        <v>7.4</v>
      </c>
      <c r="L20" s="69">
        <v>5.7</v>
      </c>
      <c r="M20" s="69"/>
      <c r="N20" s="69">
        <v>891.5</v>
      </c>
      <c r="O20" s="72"/>
    </row>
    <row r="21" spans="1:15" ht="21" customHeight="1">
      <c r="A21" s="11">
        <v>16</v>
      </c>
      <c r="B21" s="69">
        <v>11</v>
      </c>
      <c r="C21" s="69">
        <v>25.2</v>
      </c>
      <c r="D21" s="70">
        <v>19</v>
      </c>
      <c r="E21" s="70">
        <v>48</v>
      </c>
      <c r="F21" s="70">
        <v>48</v>
      </c>
      <c r="G21" s="70">
        <v>24</v>
      </c>
      <c r="H21" s="70">
        <v>25</v>
      </c>
      <c r="I21" s="69">
        <v>0</v>
      </c>
      <c r="J21" s="71" t="s">
        <v>89</v>
      </c>
      <c r="K21" s="69">
        <v>6.6</v>
      </c>
      <c r="L21" s="69">
        <v>9.9</v>
      </c>
      <c r="M21" s="69"/>
      <c r="N21" s="69">
        <v>892.9</v>
      </c>
      <c r="O21" s="72"/>
    </row>
    <row r="22" spans="1:15" ht="21" customHeight="1">
      <c r="A22" s="11">
        <v>17</v>
      </c>
      <c r="B22" s="69">
        <v>13.6</v>
      </c>
      <c r="C22" s="69">
        <v>24.6</v>
      </c>
      <c r="D22" s="70">
        <v>22</v>
      </c>
      <c r="E22" s="70">
        <v>46</v>
      </c>
      <c r="F22" s="70">
        <v>37</v>
      </c>
      <c r="G22" s="70">
        <v>24</v>
      </c>
      <c r="H22" s="70">
        <v>29</v>
      </c>
      <c r="I22" s="69">
        <v>0</v>
      </c>
      <c r="J22" s="71" t="s">
        <v>74</v>
      </c>
      <c r="K22" s="69">
        <v>7</v>
      </c>
      <c r="L22" s="69">
        <v>9.6</v>
      </c>
      <c r="M22" s="69"/>
      <c r="N22" s="69">
        <v>891.8</v>
      </c>
      <c r="O22" s="72"/>
    </row>
    <row r="23" spans="1:15" ht="21" customHeight="1">
      <c r="A23" s="11">
        <v>18</v>
      </c>
      <c r="B23" s="69">
        <v>14.6</v>
      </c>
      <c r="C23" s="69">
        <v>25</v>
      </c>
      <c r="D23" s="70">
        <v>18</v>
      </c>
      <c r="E23" s="70">
        <v>49</v>
      </c>
      <c r="F23" s="70">
        <v>49</v>
      </c>
      <c r="G23" s="70">
        <v>24</v>
      </c>
      <c r="H23" s="70">
        <v>26</v>
      </c>
      <c r="I23" s="69">
        <v>0</v>
      </c>
      <c r="J23" s="71" t="s">
        <v>59</v>
      </c>
      <c r="K23" s="69">
        <v>7.8</v>
      </c>
      <c r="L23" s="69">
        <v>9</v>
      </c>
      <c r="M23" s="69"/>
      <c r="N23" s="69">
        <v>888.6</v>
      </c>
      <c r="O23" s="72"/>
    </row>
    <row r="24" spans="1:15" ht="21" customHeight="1">
      <c r="A24" s="11">
        <v>19</v>
      </c>
      <c r="B24" s="69">
        <v>12.4</v>
      </c>
      <c r="C24" s="69">
        <v>22</v>
      </c>
      <c r="D24" s="70">
        <v>36</v>
      </c>
      <c r="E24" s="70">
        <v>78</v>
      </c>
      <c r="F24" s="70">
        <v>37</v>
      </c>
      <c r="G24" s="70">
        <v>66</v>
      </c>
      <c r="H24" s="70">
        <v>59</v>
      </c>
      <c r="I24" s="69">
        <v>2.8</v>
      </c>
      <c r="J24" s="71" t="s">
        <v>109</v>
      </c>
      <c r="K24" s="69">
        <v>6.6</v>
      </c>
      <c r="L24" s="69">
        <v>1</v>
      </c>
      <c r="M24" s="69"/>
      <c r="N24" s="69">
        <v>886.6</v>
      </c>
      <c r="O24" s="72" t="s">
        <v>94</v>
      </c>
    </row>
    <row r="25" spans="1:15" ht="21" customHeight="1">
      <c r="A25" s="11">
        <v>20</v>
      </c>
      <c r="B25" s="69">
        <v>8.8</v>
      </c>
      <c r="C25" s="69">
        <v>24.8</v>
      </c>
      <c r="D25" s="70">
        <v>29</v>
      </c>
      <c r="E25" s="70">
        <v>80</v>
      </c>
      <c r="F25" s="70">
        <v>72</v>
      </c>
      <c r="G25" s="70">
        <v>40</v>
      </c>
      <c r="H25" s="70">
        <v>36</v>
      </c>
      <c r="I25" s="69">
        <v>0</v>
      </c>
      <c r="J25" s="71" t="s">
        <v>91</v>
      </c>
      <c r="K25" s="69">
        <v>6.4</v>
      </c>
      <c r="L25" s="69">
        <v>11.1</v>
      </c>
      <c r="M25" s="69"/>
      <c r="N25" s="69">
        <v>884.9</v>
      </c>
      <c r="O25" s="72"/>
    </row>
    <row r="26" spans="1:15" ht="21" customHeight="1">
      <c r="A26" s="11">
        <v>21</v>
      </c>
      <c r="B26" s="69">
        <v>12.8</v>
      </c>
      <c r="C26" s="69">
        <v>27.8</v>
      </c>
      <c r="D26" s="70">
        <v>16</v>
      </c>
      <c r="E26" s="70">
        <v>60</v>
      </c>
      <c r="F26" s="70">
        <v>57</v>
      </c>
      <c r="G26" s="70">
        <v>23</v>
      </c>
      <c r="H26" s="70">
        <v>27</v>
      </c>
      <c r="I26" s="69">
        <v>0</v>
      </c>
      <c r="J26" s="71" t="s">
        <v>95</v>
      </c>
      <c r="K26" s="69">
        <v>4.5</v>
      </c>
      <c r="L26" s="69">
        <v>10.3</v>
      </c>
      <c r="M26" s="69"/>
      <c r="N26" s="69">
        <v>885.9</v>
      </c>
      <c r="O26" s="72"/>
    </row>
    <row r="27" spans="1:15" ht="21" customHeight="1">
      <c r="A27" s="11">
        <v>22</v>
      </c>
      <c r="B27" s="69">
        <v>16</v>
      </c>
      <c r="C27" s="69">
        <v>29.4</v>
      </c>
      <c r="D27" s="70">
        <v>14</v>
      </c>
      <c r="E27" s="70">
        <v>42</v>
      </c>
      <c r="F27" s="70">
        <v>40</v>
      </c>
      <c r="G27" s="70">
        <v>20</v>
      </c>
      <c r="H27" s="70">
        <v>17</v>
      </c>
      <c r="I27" s="69">
        <v>0</v>
      </c>
      <c r="J27" s="71" t="s">
        <v>71</v>
      </c>
      <c r="K27" s="69">
        <v>8</v>
      </c>
      <c r="L27" s="69">
        <v>10.5</v>
      </c>
      <c r="M27" s="69"/>
      <c r="N27" s="69">
        <v>888.2</v>
      </c>
      <c r="O27" s="72"/>
    </row>
    <row r="28" spans="1:15" ht="21" customHeight="1">
      <c r="A28" s="11">
        <v>23</v>
      </c>
      <c r="B28" s="69">
        <v>17.8</v>
      </c>
      <c r="C28" s="69">
        <v>31.6</v>
      </c>
      <c r="D28" s="70">
        <v>13</v>
      </c>
      <c r="E28" s="70">
        <v>40</v>
      </c>
      <c r="F28" s="70">
        <v>40</v>
      </c>
      <c r="G28" s="70">
        <v>18</v>
      </c>
      <c r="H28" s="70">
        <v>20</v>
      </c>
      <c r="I28" s="69">
        <v>0</v>
      </c>
      <c r="J28" s="71" t="s">
        <v>87</v>
      </c>
      <c r="K28" s="69">
        <v>9.2</v>
      </c>
      <c r="L28" s="69">
        <v>10.3</v>
      </c>
      <c r="M28" s="69"/>
      <c r="N28" s="69">
        <v>886.5</v>
      </c>
      <c r="O28" s="72"/>
    </row>
    <row r="29" spans="1:15" ht="21" customHeight="1">
      <c r="A29" s="11">
        <v>24</v>
      </c>
      <c r="B29" s="69">
        <v>17.6</v>
      </c>
      <c r="C29" s="69">
        <v>31.6</v>
      </c>
      <c r="D29" s="70">
        <v>16</v>
      </c>
      <c r="E29" s="70">
        <v>32</v>
      </c>
      <c r="F29" s="70">
        <v>31</v>
      </c>
      <c r="G29" s="70">
        <v>16</v>
      </c>
      <c r="H29" s="70">
        <v>22</v>
      </c>
      <c r="I29" s="69">
        <v>0</v>
      </c>
      <c r="J29" s="71" t="s">
        <v>88</v>
      </c>
      <c r="K29" s="69">
        <v>7.4</v>
      </c>
      <c r="L29" s="69">
        <v>10.2</v>
      </c>
      <c r="M29" s="69"/>
      <c r="N29" s="69">
        <v>883</v>
      </c>
      <c r="O29" s="72"/>
    </row>
    <row r="30" spans="1:15" ht="21" customHeight="1">
      <c r="A30" s="11">
        <v>25</v>
      </c>
      <c r="B30" s="69">
        <v>20.8</v>
      </c>
      <c r="C30" s="69">
        <v>29.4</v>
      </c>
      <c r="D30" s="70">
        <v>15</v>
      </c>
      <c r="E30" s="70">
        <v>57</v>
      </c>
      <c r="F30" s="70">
        <v>23</v>
      </c>
      <c r="G30" s="70">
        <v>16</v>
      </c>
      <c r="H30" s="70">
        <v>40</v>
      </c>
      <c r="I30" s="69">
        <v>0.2</v>
      </c>
      <c r="J30" s="71" t="s">
        <v>110</v>
      </c>
      <c r="K30" s="69">
        <v>8</v>
      </c>
      <c r="L30" s="69">
        <v>4.1</v>
      </c>
      <c r="M30" s="69"/>
      <c r="N30" s="69">
        <v>881</v>
      </c>
      <c r="O30" s="72" t="s">
        <v>94</v>
      </c>
    </row>
    <row r="31" spans="1:15" ht="21" customHeight="1">
      <c r="A31" s="11">
        <v>26</v>
      </c>
      <c r="B31" s="69">
        <v>16.2</v>
      </c>
      <c r="C31" s="69">
        <v>26</v>
      </c>
      <c r="D31" s="70">
        <v>21</v>
      </c>
      <c r="E31" s="70">
        <v>91</v>
      </c>
      <c r="F31" s="70">
        <v>55</v>
      </c>
      <c r="G31" s="70">
        <v>21</v>
      </c>
      <c r="H31" s="70">
        <v>66</v>
      </c>
      <c r="I31" s="69">
        <v>0.7</v>
      </c>
      <c r="J31" s="71" t="s">
        <v>60</v>
      </c>
      <c r="K31" s="69">
        <v>10</v>
      </c>
      <c r="L31" s="69">
        <v>0.5</v>
      </c>
      <c r="M31" s="69"/>
      <c r="N31" s="69">
        <v>883.8</v>
      </c>
      <c r="O31" s="72" t="s">
        <v>93</v>
      </c>
    </row>
    <row r="32" spans="1:15" ht="21" customHeight="1">
      <c r="A32" s="11">
        <v>27</v>
      </c>
      <c r="B32" s="69">
        <v>13</v>
      </c>
      <c r="C32" s="69">
        <v>22.4</v>
      </c>
      <c r="D32" s="70">
        <v>37</v>
      </c>
      <c r="E32" s="70">
        <v>87</v>
      </c>
      <c r="F32" s="70">
        <v>79</v>
      </c>
      <c r="G32" s="70">
        <v>59</v>
      </c>
      <c r="H32" s="70">
        <v>38</v>
      </c>
      <c r="I32" s="69">
        <v>4.1</v>
      </c>
      <c r="J32" s="71" t="s">
        <v>102</v>
      </c>
      <c r="K32" s="69">
        <v>6.6</v>
      </c>
      <c r="L32" s="69">
        <v>5.8</v>
      </c>
      <c r="M32" s="69"/>
      <c r="N32" s="69">
        <v>885.9</v>
      </c>
      <c r="O32" s="72"/>
    </row>
    <row r="33" spans="1:15" ht="21" customHeight="1">
      <c r="A33" s="11">
        <v>28</v>
      </c>
      <c r="B33" s="69">
        <v>11.4</v>
      </c>
      <c r="C33" s="69">
        <v>22.6</v>
      </c>
      <c r="D33" s="70">
        <v>38</v>
      </c>
      <c r="E33" s="70">
        <v>82</v>
      </c>
      <c r="F33" s="70">
        <v>70</v>
      </c>
      <c r="G33" s="70">
        <v>40</v>
      </c>
      <c r="H33" s="70">
        <v>50</v>
      </c>
      <c r="I33" s="69" t="s">
        <v>51</v>
      </c>
      <c r="J33" s="71" t="s">
        <v>111</v>
      </c>
      <c r="K33" s="69">
        <v>5.2</v>
      </c>
      <c r="L33" s="69">
        <v>8.6</v>
      </c>
      <c r="M33" s="69"/>
      <c r="N33" s="69">
        <v>885.4</v>
      </c>
      <c r="O33" s="72" t="s">
        <v>112</v>
      </c>
    </row>
    <row r="34" spans="1:15" ht="21" customHeight="1">
      <c r="A34" s="11">
        <v>29</v>
      </c>
      <c r="B34" s="69">
        <v>12</v>
      </c>
      <c r="C34" s="69">
        <v>23.2</v>
      </c>
      <c r="D34" s="70">
        <v>29</v>
      </c>
      <c r="E34" s="70">
        <v>76</v>
      </c>
      <c r="F34" s="70">
        <v>71</v>
      </c>
      <c r="G34" s="70">
        <v>45</v>
      </c>
      <c r="H34" s="70">
        <v>32</v>
      </c>
      <c r="I34" s="69">
        <v>0</v>
      </c>
      <c r="J34" s="71" t="s">
        <v>61</v>
      </c>
      <c r="K34" s="69">
        <v>7</v>
      </c>
      <c r="L34" s="69">
        <v>9.8</v>
      </c>
      <c r="M34" s="69"/>
      <c r="N34" s="69">
        <v>883.2</v>
      </c>
      <c r="O34" s="72"/>
    </row>
    <row r="35" spans="1:15" ht="21" customHeight="1">
      <c r="A35" s="11">
        <v>30</v>
      </c>
      <c r="B35" s="69">
        <v>12.2</v>
      </c>
      <c r="C35" s="69">
        <v>22</v>
      </c>
      <c r="D35" s="70">
        <v>31</v>
      </c>
      <c r="E35" s="70">
        <v>78</v>
      </c>
      <c r="F35" s="70">
        <v>64</v>
      </c>
      <c r="G35" s="70">
        <v>49</v>
      </c>
      <c r="H35" s="70">
        <v>48</v>
      </c>
      <c r="I35" s="69">
        <v>2.2</v>
      </c>
      <c r="J35" s="71" t="s">
        <v>75</v>
      </c>
      <c r="K35" s="69">
        <v>6</v>
      </c>
      <c r="L35" s="69">
        <v>4.7</v>
      </c>
      <c r="M35" s="69"/>
      <c r="N35" s="69">
        <v>883.3</v>
      </c>
      <c r="O35" s="72" t="s">
        <v>112</v>
      </c>
    </row>
    <row r="36" spans="1:15" ht="21" customHeight="1">
      <c r="A36" s="11">
        <v>31</v>
      </c>
      <c r="B36" s="69">
        <v>10</v>
      </c>
      <c r="C36" s="69">
        <v>22.2</v>
      </c>
      <c r="D36" s="70">
        <v>33</v>
      </c>
      <c r="E36" s="70">
        <v>81</v>
      </c>
      <c r="F36" s="70">
        <v>70</v>
      </c>
      <c r="G36" s="70">
        <v>45</v>
      </c>
      <c r="H36" s="70">
        <v>33</v>
      </c>
      <c r="I36" s="69">
        <v>0</v>
      </c>
      <c r="J36" s="71" t="s">
        <v>113</v>
      </c>
      <c r="K36" s="69">
        <v>5.6</v>
      </c>
      <c r="L36" s="69">
        <v>9</v>
      </c>
      <c r="M36" s="69"/>
      <c r="N36" s="69">
        <v>882.5</v>
      </c>
      <c r="O36" s="72"/>
    </row>
    <row r="37" spans="1:15" ht="20.25" customHeight="1">
      <c r="A37" s="223" t="s">
        <v>16</v>
      </c>
      <c r="B37" s="73">
        <f aca="true" t="shared" si="0" ref="B37:H37">IF(ISERROR(AVERAGE(B6:B36))," ",AVERAGE(B6:B36))</f>
        <v>10.496774193548388</v>
      </c>
      <c r="C37" s="73">
        <f t="shared" si="0"/>
        <v>22.81290322580646</v>
      </c>
      <c r="D37" s="73">
        <f t="shared" si="0"/>
        <v>20.580645161290324</v>
      </c>
      <c r="E37" s="73">
        <f t="shared" si="0"/>
        <v>59.58064516129032</v>
      </c>
      <c r="F37" s="73">
        <f t="shared" si="0"/>
        <v>50.064516129032256</v>
      </c>
      <c r="G37" s="73">
        <f t="shared" si="0"/>
        <v>27.93548387096774</v>
      </c>
      <c r="H37" s="73">
        <f t="shared" si="0"/>
        <v>30.419354838709676</v>
      </c>
      <c r="I37" s="63">
        <f>SUM(I6:I36)</f>
        <v>19.499999999999996</v>
      </c>
      <c r="J37" s="225"/>
      <c r="K37" s="63">
        <f>SUM(K6:K36)</f>
        <v>190.29999999999998</v>
      </c>
      <c r="L37" s="63">
        <f>SUM(L6:L36)</f>
        <v>257.8</v>
      </c>
      <c r="M37" s="63">
        <f>SUM(M6:M36)</f>
        <v>0</v>
      </c>
      <c r="N37" s="63">
        <f>IF(ISERROR(AVERAGE(N6:N36))," ",AVERAGE(N6:N36))</f>
        <v>886.9193548387098</v>
      </c>
      <c r="O37" s="220"/>
    </row>
    <row r="38" spans="1:15" ht="18.75" customHeight="1" thickBot="1">
      <c r="A38" s="224"/>
      <c r="B38" s="249">
        <f>IF(ISERROR(AVERAGE(B37:C37))," ",AVERAGE(B37:C37))</f>
        <v>16.654838709677424</v>
      </c>
      <c r="C38" s="250"/>
      <c r="D38" s="249">
        <f>IF(ISERROR(AVERAGE(D37:E37))," ",AVERAGE(D37:E37))</f>
        <v>40.08064516129032</v>
      </c>
      <c r="E38" s="250"/>
      <c r="F38" s="251">
        <f>IF(ISERROR(AVERAGE(F37:H37))," ",AVERAGE(F37:H37))</f>
        <v>36.13978494623656</v>
      </c>
      <c r="G38" s="252"/>
      <c r="H38" s="253"/>
      <c r="I38" s="222"/>
      <c r="J38" s="219"/>
      <c r="K38" s="222"/>
      <c r="L38" s="222"/>
      <c r="M38" s="222"/>
      <c r="N38" s="222"/>
      <c r="O38" s="221"/>
    </row>
  </sheetData>
  <sheetProtection/>
  <mergeCells count="8">
    <mergeCell ref="A1:O1"/>
    <mergeCell ref="A2:O2"/>
    <mergeCell ref="A3:D3"/>
    <mergeCell ref="E3:F3"/>
    <mergeCell ref="K3:L3"/>
    <mergeCell ref="B38:C38"/>
    <mergeCell ref="D38:E38"/>
    <mergeCell ref="F38:H38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O38"/>
  <sheetViews>
    <sheetView rightToLeft="1" zoomScalePageLayoutView="0" workbookViewId="0" topLeftCell="A1">
      <selection activeCell="Q2" sqref="Q2"/>
    </sheetView>
  </sheetViews>
  <sheetFormatPr defaultColWidth="9.140625" defaultRowHeight="12.75"/>
  <cols>
    <col min="1" max="1" width="4.57421875" style="0" customWidth="1"/>
    <col min="2" max="3" width="5.8515625" style="0" customWidth="1"/>
    <col min="4" max="4" width="5.57421875" style="0" customWidth="1"/>
    <col min="5" max="5" width="5.7109375" style="0" customWidth="1"/>
    <col min="6" max="6" width="5.28125" style="0" customWidth="1"/>
    <col min="7" max="7" width="5.7109375" style="0" customWidth="1"/>
    <col min="8" max="8" width="5.57421875" style="0" customWidth="1"/>
    <col min="9" max="9" width="5.28125" style="0" customWidth="1"/>
    <col min="10" max="10" width="10.57421875" style="0" customWidth="1"/>
    <col min="11" max="13" width="5.28125" style="0" customWidth="1"/>
    <col min="14" max="14" width="6.57421875" style="0" customWidth="1"/>
    <col min="15" max="15" width="16.28125" style="0" customWidth="1"/>
  </cols>
  <sheetData>
    <row r="1" spans="1:15" ht="27.75" customHeight="1">
      <c r="A1" s="245" t="s">
        <v>21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</row>
    <row r="2" spans="1:15" ht="27.75" customHeight="1">
      <c r="A2" s="246" t="s">
        <v>22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5" ht="21" customHeight="1" thickBot="1">
      <c r="A3" s="247" t="s">
        <v>20</v>
      </c>
      <c r="B3" s="247"/>
      <c r="C3" s="247"/>
      <c r="D3" s="247"/>
      <c r="E3" s="248" t="s">
        <v>47</v>
      </c>
      <c r="F3" s="248"/>
      <c r="G3" s="8"/>
      <c r="H3" s="8"/>
      <c r="I3" s="7"/>
      <c r="J3" s="9" t="s">
        <v>17</v>
      </c>
      <c r="K3" s="248" t="s">
        <v>25</v>
      </c>
      <c r="L3" s="248"/>
      <c r="M3" s="64"/>
      <c r="N3" s="9" t="s">
        <v>18</v>
      </c>
      <c r="O3" s="242">
        <v>1391</v>
      </c>
    </row>
    <row r="4" spans="1:15" ht="17.25" customHeight="1">
      <c r="A4" s="258" t="s">
        <v>0</v>
      </c>
      <c r="B4" s="271" t="s">
        <v>19</v>
      </c>
      <c r="C4" s="272"/>
      <c r="D4" s="262" t="s">
        <v>1</v>
      </c>
      <c r="E4" s="263"/>
      <c r="F4" s="263"/>
      <c r="G4" s="263"/>
      <c r="H4" s="264"/>
      <c r="I4" s="12" t="s">
        <v>2</v>
      </c>
      <c r="J4" s="3" t="s">
        <v>3</v>
      </c>
      <c r="K4" s="260" t="s">
        <v>4</v>
      </c>
      <c r="L4" s="1" t="s">
        <v>5</v>
      </c>
      <c r="M4" s="1" t="s">
        <v>6</v>
      </c>
      <c r="N4" s="1" t="s">
        <v>16</v>
      </c>
      <c r="O4" s="269" t="s">
        <v>48</v>
      </c>
    </row>
    <row r="5" spans="1:15" ht="21" customHeight="1" thickBot="1">
      <c r="A5" s="259"/>
      <c r="B5" s="4" t="s">
        <v>8</v>
      </c>
      <c r="C5" s="6" t="s">
        <v>9</v>
      </c>
      <c r="D5" s="4" t="s">
        <v>10</v>
      </c>
      <c r="E5" s="5" t="s">
        <v>11</v>
      </c>
      <c r="F5" s="14">
        <v>0.2708333333333333</v>
      </c>
      <c r="G5" s="15">
        <v>0.5208333333333334</v>
      </c>
      <c r="H5" s="16">
        <v>0.7708333333333334</v>
      </c>
      <c r="I5" s="13" t="s">
        <v>12</v>
      </c>
      <c r="J5" s="2" t="s">
        <v>13</v>
      </c>
      <c r="K5" s="261"/>
      <c r="L5" s="2" t="s">
        <v>14</v>
      </c>
      <c r="M5" s="2" t="s">
        <v>15</v>
      </c>
      <c r="N5" s="2" t="s">
        <v>42</v>
      </c>
      <c r="O5" s="270"/>
    </row>
    <row r="6" spans="1:15" ht="21" customHeight="1">
      <c r="A6" s="10">
        <v>1</v>
      </c>
      <c r="B6" s="65">
        <v>12.6</v>
      </c>
      <c r="C6" s="65">
        <v>24.8</v>
      </c>
      <c r="D6" s="66">
        <v>32</v>
      </c>
      <c r="E6" s="66">
        <v>62</v>
      </c>
      <c r="F6" s="66">
        <v>62</v>
      </c>
      <c r="G6" s="66">
        <v>37</v>
      </c>
      <c r="H6" s="66">
        <v>32</v>
      </c>
      <c r="I6" s="69">
        <v>0</v>
      </c>
      <c r="J6" s="67" t="s">
        <v>72</v>
      </c>
      <c r="K6" s="65">
        <v>5.2</v>
      </c>
      <c r="L6" s="65">
        <v>7.6</v>
      </c>
      <c r="M6" s="65"/>
      <c r="N6" s="65">
        <v>882.9</v>
      </c>
      <c r="O6" s="68"/>
    </row>
    <row r="7" spans="1:15" ht="21" customHeight="1">
      <c r="A7" s="11">
        <v>2</v>
      </c>
      <c r="B7" s="69">
        <v>13</v>
      </c>
      <c r="C7" s="69">
        <v>21.4</v>
      </c>
      <c r="D7" s="70">
        <v>40</v>
      </c>
      <c r="E7" s="70">
        <v>73</v>
      </c>
      <c r="F7" s="70">
        <v>70</v>
      </c>
      <c r="G7" s="70">
        <v>40</v>
      </c>
      <c r="H7" s="70">
        <v>58</v>
      </c>
      <c r="I7" s="65">
        <v>3</v>
      </c>
      <c r="J7" s="71" t="s">
        <v>114</v>
      </c>
      <c r="K7" s="69">
        <v>7</v>
      </c>
      <c r="L7" s="69">
        <v>4.7</v>
      </c>
      <c r="M7" s="69"/>
      <c r="N7" s="69">
        <v>886.4</v>
      </c>
      <c r="O7" s="72" t="s">
        <v>117</v>
      </c>
    </row>
    <row r="8" spans="1:15" ht="21" customHeight="1">
      <c r="A8" s="11">
        <v>3</v>
      </c>
      <c r="B8" s="69">
        <v>10.2</v>
      </c>
      <c r="C8" s="69">
        <v>23.2</v>
      </c>
      <c r="D8" s="70">
        <v>20</v>
      </c>
      <c r="E8" s="70">
        <v>74</v>
      </c>
      <c r="F8" s="70">
        <v>74</v>
      </c>
      <c r="G8" s="70">
        <v>31</v>
      </c>
      <c r="H8" s="70">
        <v>24</v>
      </c>
      <c r="I8" s="69">
        <v>0</v>
      </c>
      <c r="J8" s="71" t="s">
        <v>50</v>
      </c>
      <c r="K8" s="69">
        <v>4.8</v>
      </c>
      <c r="L8" s="69">
        <v>9.7</v>
      </c>
      <c r="M8" s="69"/>
      <c r="N8" s="69">
        <v>885.7</v>
      </c>
      <c r="O8" s="72"/>
    </row>
    <row r="9" spans="1:15" ht="21" customHeight="1">
      <c r="A9" s="11">
        <v>4</v>
      </c>
      <c r="B9" s="69">
        <v>13</v>
      </c>
      <c r="C9" s="69">
        <v>25.2</v>
      </c>
      <c r="D9" s="70">
        <v>17</v>
      </c>
      <c r="E9" s="70">
        <v>62</v>
      </c>
      <c r="F9" s="70">
        <v>51</v>
      </c>
      <c r="G9" s="70">
        <v>27</v>
      </c>
      <c r="H9" s="70">
        <v>22</v>
      </c>
      <c r="I9" s="69">
        <v>0</v>
      </c>
      <c r="J9" s="71" t="s">
        <v>69</v>
      </c>
      <c r="K9" s="69">
        <v>7.5</v>
      </c>
      <c r="L9" s="69">
        <v>9.3</v>
      </c>
      <c r="M9" s="69"/>
      <c r="N9" s="69">
        <v>885</v>
      </c>
      <c r="O9" s="72"/>
    </row>
    <row r="10" spans="1:15" ht="21" customHeight="1">
      <c r="A10" s="11">
        <v>5</v>
      </c>
      <c r="B10" s="69">
        <v>14.2</v>
      </c>
      <c r="C10" s="69">
        <v>25.2</v>
      </c>
      <c r="D10" s="70">
        <v>19</v>
      </c>
      <c r="E10" s="70">
        <v>43</v>
      </c>
      <c r="F10" s="70">
        <v>36</v>
      </c>
      <c r="G10" s="70">
        <v>22</v>
      </c>
      <c r="H10" s="70">
        <v>23</v>
      </c>
      <c r="I10" s="69">
        <v>0</v>
      </c>
      <c r="J10" s="71" t="s">
        <v>115</v>
      </c>
      <c r="K10" s="69">
        <v>8.5</v>
      </c>
      <c r="L10" s="69">
        <v>8.9</v>
      </c>
      <c r="M10" s="69"/>
      <c r="N10" s="69">
        <v>887.6</v>
      </c>
      <c r="O10" s="72"/>
    </row>
    <row r="11" spans="1:15" ht="21" customHeight="1">
      <c r="A11" s="11">
        <v>6</v>
      </c>
      <c r="B11" s="69">
        <v>15.4</v>
      </c>
      <c r="C11" s="69">
        <v>22</v>
      </c>
      <c r="D11" s="70">
        <v>27</v>
      </c>
      <c r="E11" s="70">
        <v>53</v>
      </c>
      <c r="F11" s="70">
        <v>48</v>
      </c>
      <c r="G11" s="70">
        <v>30</v>
      </c>
      <c r="H11" s="70">
        <v>36</v>
      </c>
      <c r="I11" s="69">
        <v>0</v>
      </c>
      <c r="J11" s="71" t="s">
        <v>116</v>
      </c>
      <c r="K11" s="69">
        <v>8.4</v>
      </c>
      <c r="L11" s="69">
        <v>1.6</v>
      </c>
      <c r="M11" s="69"/>
      <c r="N11" s="69">
        <v>889.4</v>
      </c>
      <c r="O11" s="72"/>
    </row>
    <row r="12" spans="1:15" ht="21" customHeight="1">
      <c r="A12" s="11">
        <v>7</v>
      </c>
      <c r="B12" s="69">
        <v>13.2</v>
      </c>
      <c r="C12" s="69">
        <v>20.4</v>
      </c>
      <c r="D12" s="70">
        <v>29</v>
      </c>
      <c r="E12" s="70">
        <v>55</v>
      </c>
      <c r="F12" s="70">
        <v>42</v>
      </c>
      <c r="G12" s="70">
        <v>39</v>
      </c>
      <c r="H12" s="70">
        <v>40</v>
      </c>
      <c r="I12" s="69" t="s">
        <v>51</v>
      </c>
      <c r="J12" s="71" t="s">
        <v>70</v>
      </c>
      <c r="K12" s="69">
        <v>6</v>
      </c>
      <c r="L12" s="69">
        <v>3.6</v>
      </c>
      <c r="M12" s="69"/>
      <c r="N12" s="69">
        <v>889.6</v>
      </c>
      <c r="O12" s="72" t="s">
        <v>54</v>
      </c>
    </row>
    <row r="13" spans="1:15" ht="21" customHeight="1">
      <c r="A13" s="11">
        <v>8</v>
      </c>
      <c r="B13" s="69">
        <v>11.4</v>
      </c>
      <c r="C13" s="69">
        <v>25.6</v>
      </c>
      <c r="D13" s="70">
        <v>23</v>
      </c>
      <c r="E13" s="70">
        <v>66</v>
      </c>
      <c r="F13" s="70">
        <v>54</v>
      </c>
      <c r="G13" s="70">
        <v>26</v>
      </c>
      <c r="H13" s="70">
        <v>38</v>
      </c>
      <c r="I13" s="69" t="s">
        <v>51</v>
      </c>
      <c r="J13" s="71" t="s">
        <v>79</v>
      </c>
      <c r="K13" s="69">
        <v>6.8</v>
      </c>
      <c r="L13" s="69">
        <v>8.9</v>
      </c>
      <c r="M13" s="69"/>
      <c r="N13" s="69">
        <v>889.9</v>
      </c>
      <c r="O13" s="72" t="s">
        <v>54</v>
      </c>
    </row>
    <row r="14" spans="1:15" ht="21" customHeight="1">
      <c r="A14" s="11">
        <v>9</v>
      </c>
      <c r="B14" s="69">
        <v>12.2</v>
      </c>
      <c r="C14" s="69">
        <v>24.8</v>
      </c>
      <c r="D14" s="70">
        <v>26</v>
      </c>
      <c r="E14" s="70">
        <v>67</v>
      </c>
      <c r="F14" s="70">
        <v>50</v>
      </c>
      <c r="G14" s="70">
        <v>26</v>
      </c>
      <c r="H14" s="70">
        <v>53</v>
      </c>
      <c r="I14" s="69">
        <v>3</v>
      </c>
      <c r="J14" s="71" t="s">
        <v>118</v>
      </c>
      <c r="K14" s="69">
        <v>5.6</v>
      </c>
      <c r="L14" s="69">
        <v>7.8</v>
      </c>
      <c r="M14" s="69"/>
      <c r="N14" s="69">
        <v>891.6</v>
      </c>
      <c r="O14" s="72" t="s">
        <v>54</v>
      </c>
    </row>
    <row r="15" spans="1:15" ht="21" customHeight="1">
      <c r="A15" s="11">
        <v>10</v>
      </c>
      <c r="B15" s="69">
        <v>11.4</v>
      </c>
      <c r="C15" s="69">
        <v>25.4</v>
      </c>
      <c r="D15" s="70">
        <v>22</v>
      </c>
      <c r="E15" s="70">
        <v>71</v>
      </c>
      <c r="F15" s="70">
        <v>53</v>
      </c>
      <c r="G15" s="70">
        <v>22</v>
      </c>
      <c r="H15" s="70">
        <v>26</v>
      </c>
      <c r="I15" s="69">
        <v>0</v>
      </c>
      <c r="J15" s="71" t="s">
        <v>78</v>
      </c>
      <c r="K15" s="69">
        <v>7.4</v>
      </c>
      <c r="L15" s="69">
        <v>7.3</v>
      </c>
      <c r="M15" s="69"/>
      <c r="N15" s="69">
        <v>892</v>
      </c>
      <c r="O15" s="72"/>
    </row>
    <row r="16" spans="1:15" ht="21" customHeight="1">
      <c r="A16" s="11">
        <v>11</v>
      </c>
      <c r="B16" s="69">
        <v>14</v>
      </c>
      <c r="C16" s="69">
        <v>27.6</v>
      </c>
      <c r="D16" s="70">
        <v>10</v>
      </c>
      <c r="E16" s="70">
        <v>47</v>
      </c>
      <c r="F16" s="70">
        <v>40</v>
      </c>
      <c r="G16" s="70">
        <v>14</v>
      </c>
      <c r="H16" s="70">
        <v>18</v>
      </c>
      <c r="I16" s="69">
        <v>0</v>
      </c>
      <c r="J16" s="71" t="s">
        <v>65</v>
      </c>
      <c r="K16" s="69">
        <v>8.4</v>
      </c>
      <c r="L16" s="69">
        <v>11.8</v>
      </c>
      <c r="M16" s="69"/>
      <c r="N16" s="69">
        <v>888.9</v>
      </c>
      <c r="O16" s="72"/>
    </row>
    <row r="17" spans="1:15" ht="21" customHeight="1">
      <c r="A17" s="11">
        <v>12</v>
      </c>
      <c r="B17" s="69">
        <v>17.2</v>
      </c>
      <c r="C17" s="69">
        <v>26.2</v>
      </c>
      <c r="D17" s="70">
        <v>25</v>
      </c>
      <c r="E17" s="70">
        <v>55</v>
      </c>
      <c r="F17" s="70">
        <v>47</v>
      </c>
      <c r="G17" s="70">
        <v>27</v>
      </c>
      <c r="H17" s="70">
        <v>32</v>
      </c>
      <c r="I17" s="69">
        <v>0.3</v>
      </c>
      <c r="J17" s="71" t="s">
        <v>68</v>
      </c>
      <c r="K17" s="69">
        <v>9.4</v>
      </c>
      <c r="L17" s="69">
        <v>3</v>
      </c>
      <c r="M17" s="69"/>
      <c r="N17" s="69">
        <v>886.5</v>
      </c>
      <c r="O17" s="72" t="s">
        <v>54</v>
      </c>
    </row>
    <row r="18" spans="1:15" ht="21" customHeight="1">
      <c r="A18" s="11">
        <v>13</v>
      </c>
      <c r="B18" s="69">
        <v>11.4</v>
      </c>
      <c r="C18" s="69">
        <v>25.6</v>
      </c>
      <c r="D18" s="70">
        <v>28</v>
      </c>
      <c r="E18" s="70">
        <v>58</v>
      </c>
      <c r="F18" s="70">
        <v>47</v>
      </c>
      <c r="G18" s="70">
        <v>33</v>
      </c>
      <c r="H18" s="70">
        <v>34</v>
      </c>
      <c r="I18" s="240">
        <v>0</v>
      </c>
      <c r="J18" s="71" t="s">
        <v>111</v>
      </c>
      <c r="K18" s="69">
        <v>6.2</v>
      </c>
      <c r="L18" s="69">
        <v>9.5</v>
      </c>
      <c r="M18" s="69"/>
      <c r="N18" s="69">
        <v>890.3</v>
      </c>
      <c r="O18" s="72"/>
    </row>
    <row r="19" spans="1:15" ht="21" customHeight="1">
      <c r="A19" s="11">
        <v>14</v>
      </c>
      <c r="B19" s="69">
        <v>16.6</v>
      </c>
      <c r="C19" s="69">
        <v>30</v>
      </c>
      <c r="D19" s="70">
        <v>21</v>
      </c>
      <c r="E19" s="70">
        <v>52</v>
      </c>
      <c r="F19" s="70">
        <v>49</v>
      </c>
      <c r="G19" s="70">
        <v>26</v>
      </c>
      <c r="H19" s="70">
        <v>25</v>
      </c>
      <c r="I19" s="69">
        <v>0</v>
      </c>
      <c r="J19" s="71" t="s">
        <v>49</v>
      </c>
      <c r="K19" s="69">
        <v>5.7</v>
      </c>
      <c r="L19" s="69">
        <v>6.2</v>
      </c>
      <c r="M19" s="69"/>
      <c r="N19" s="69">
        <v>888</v>
      </c>
      <c r="O19" s="72"/>
    </row>
    <row r="20" spans="1:15" ht="21" customHeight="1">
      <c r="A20" s="11">
        <v>15</v>
      </c>
      <c r="B20" s="69">
        <v>20</v>
      </c>
      <c r="C20" s="69">
        <v>30</v>
      </c>
      <c r="D20" s="70">
        <v>18</v>
      </c>
      <c r="E20" s="70">
        <v>50</v>
      </c>
      <c r="F20" s="70">
        <v>46</v>
      </c>
      <c r="G20" s="70">
        <v>22</v>
      </c>
      <c r="H20" s="70">
        <v>30</v>
      </c>
      <c r="I20" s="69">
        <v>1.7</v>
      </c>
      <c r="J20" s="71" t="s">
        <v>119</v>
      </c>
      <c r="K20" s="69">
        <v>11</v>
      </c>
      <c r="L20" s="69">
        <v>4.7</v>
      </c>
      <c r="M20" s="69"/>
      <c r="N20" s="69">
        <v>884.3</v>
      </c>
      <c r="O20" s="72" t="s">
        <v>120</v>
      </c>
    </row>
    <row r="21" spans="1:15" ht="21" customHeight="1">
      <c r="A21" s="11">
        <v>16</v>
      </c>
      <c r="B21" s="69">
        <v>16.8</v>
      </c>
      <c r="C21" s="69">
        <v>30</v>
      </c>
      <c r="D21" s="70">
        <v>10</v>
      </c>
      <c r="E21" s="70">
        <v>48</v>
      </c>
      <c r="F21" s="70">
        <v>44</v>
      </c>
      <c r="G21" s="70">
        <v>18</v>
      </c>
      <c r="H21" s="70">
        <v>11</v>
      </c>
      <c r="I21" s="69">
        <v>0</v>
      </c>
      <c r="J21" s="71" t="s">
        <v>98</v>
      </c>
      <c r="K21" s="69">
        <v>11.2</v>
      </c>
      <c r="L21" s="69">
        <v>11</v>
      </c>
      <c r="M21" s="69"/>
      <c r="N21" s="69">
        <v>882.7</v>
      </c>
      <c r="O21" s="72"/>
    </row>
    <row r="22" spans="1:15" ht="21" customHeight="1">
      <c r="A22" s="11">
        <v>17</v>
      </c>
      <c r="B22" s="69">
        <v>19</v>
      </c>
      <c r="C22" s="69">
        <v>30</v>
      </c>
      <c r="D22" s="70">
        <v>9</v>
      </c>
      <c r="E22" s="70">
        <v>37</v>
      </c>
      <c r="F22" s="70">
        <v>34</v>
      </c>
      <c r="G22" s="70">
        <v>15</v>
      </c>
      <c r="H22" s="70">
        <v>12</v>
      </c>
      <c r="I22" s="69">
        <v>0</v>
      </c>
      <c r="J22" s="71" t="s">
        <v>102</v>
      </c>
      <c r="K22" s="69">
        <v>10</v>
      </c>
      <c r="L22" s="69">
        <v>11.2</v>
      </c>
      <c r="M22" s="69"/>
      <c r="N22" s="69">
        <v>884.3</v>
      </c>
      <c r="O22" s="72"/>
    </row>
    <row r="23" spans="1:15" ht="21" customHeight="1">
      <c r="A23" s="11">
        <v>18</v>
      </c>
      <c r="B23" s="69">
        <v>19</v>
      </c>
      <c r="C23" s="69">
        <v>29</v>
      </c>
      <c r="D23" s="70">
        <v>20</v>
      </c>
      <c r="E23" s="70">
        <v>46</v>
      </c>
      <c r="F23" s="70">
        <v>38</v>
      </c>
      <c r="G23" s="70">
        <v>21</v>
      </c>
      <c r="H23" s="70">
        <v>31</v>
      </c>
      <c r="I23" s="69">
        <v>0</v>
      </c>
      <c r="J23" s="71" t="s">
        <v>121</v>
      </c>
      <c r="K23" s="69">
        <v>9.5</v>
      </c>
      <c r="L23" s="69">
        <v>3.1</v>
      </c>
      <c r="M23" s="69"/>
      <c r="N23" s="69">
        <v>884.5</v>
      </c>
      <c r="O23" s="72" t="s">
        <v>122</v>
      </c>
    </row>
    <row r="24" spans="1:15" ht="21" customHeight="1">
      <c r="A24" s="11">
        <v>19</v>
      </c>
      <c r="B24" s="69">
        <v>16.2</v>
      </c>
      <c r="C24" s="69">
        <v>29.4</v>
      </c>
      <c r="D24" s="70">
        <v>11</v>
      </c>
      <c r="E24" s="70">
        <v>57</v>
      </c>
      <c r="F24" s="70">
        <v>48</v>
      </c>
      <c r="G24" s="70">
        <v>21</v>
      </c>
      <c r="H24" s="70">
        <v>24</v>
      </c>
      <c r="I24" s="69">
        <v>0</v>
      </c>
      <c r="J24" s="71" t="s">
        <v>123</v>
      </c>
      <c r="K24" s="69">
        <v>8.5</v>
      </c>
      <c r="L24" s="69">
        <v>11.1</v>
      </c>
      <c r="M24" s="69"/>
      <c r="N24" s="69">
        <v>886.4</v>
      </c>
      <c r="O24" s="72"/>
    </row>
    <row r="25" spans="1:15" ht="21" customHeight="1">
      <c r="A25" s="11">
        <v>20</v>
      </c>
      <c r="B25" s="69">
        <v>19.4</v>
      </c>
      <c r="C25" s="69">
        <v>29.8</v>
      </c>
      <c r="D25" s="70">
        <v>17</v>
      </c>
      <c r="E25" s="70">
        <v>39</v>
      </c>
      <c r="F25" s="70">
        <v>38</v>
      </c>
      <c r="G25" s="70">
        <v>17</v>
      </c>
      <c r="H25" s="70">
        <v>25</v>
      </c>
      <c r="I25" s="69">
        <v>0</v>
      </c>
      <c r="J25" s="71" t="s">
        <v>81</v>
      </c>
      <c r="K25" s="69">
        <v>9.4</v>
      </c>
      <c r="L25" s="69">
        <v>9.2</v>
      </c>
      <c r="M25" s="69"/>
      <c r="N25" s="69">
        <v>889.7</v>
      </c>
      <c r="O25" s="72"/>
    </row>
    <row r="26" spans="1:15" ht="21" customHeight="1">
      <c r="A26" s="11">
        <v>21</v>
      </c>
      <c r="B26" s="69">
        <v>16</v>
      </c>
      <c r="C26" s="69">
        <v>30.4</v>
      </c>
      <c r="D26" s="70">
        <v>15</v>
      </c>
      <c r="E26" s="70">
        <v>35</v>
      </c>
      <c r="F26" s="70">
        <v>30</v>
      </c>
      <c r="G26" s="70">
        <v>17</v>
      </c>
      <c r="H26" s="70">
        <v>19</v>
      </c>
      <c r="I26" s="69">
        <v>0</v>
      </c>
      <c r="J26" s="71" t="s">
        <v>124</v>
      </c>
      <c r="K26" s="69">
        <v>13.3</v>
      </c>
      <c r="L26" s="69">
        <v>12.2</v>
      </c>
      <c r="M26" s="69"/>
      <c r="N26" s="69">
        <v>892.7</v>
      </c>
      <c r="O26" s="72"/>
    </row>
    <row r="27" spans="1:15" ht="21" customHeight="1">
      <c r="A27" s="11">
        <v>22</v>
      </c>
      <c r="B27" s="69">
        <v>17.4</v>
      </c>
      <c r="C27" s="69">
        <v>30</v>
      </c>
      <c r="D27" s="70">
        <v>19</v>
      </c>
      <c r="E27" s="70">
        <v>49</v>
      </c>
      <c r="F27" s="70">
        <v>36</v>
      </c>
      <c r="G27" s="70">
        <v>19</v>
      </c>
      <c r="H27" s="70">
        <v>20</v>
      </c>
      <c r="I27" s="69" t="s">
        <v>51</v>
      </c>
      <c r="J27" s="71" t="s">
        <v>99</v>
      </c>
      <c r="K27" s="69">
        <v>15</v>
      </c>
      <c r="L27" s="69">
        <v>8.3</v>
      </c>
      <c r="M27" s="69"/>
      <c r="N27" s="69">
        <v>891.4</v>
      </c>
      <c r="O27" s="72" t="s">
        <v>54</v>
      </c>
    </row>
    <row r="28" spans="1:15" ht="21" customHeight="1">
      <c r="A28" s="11">
        <v>23</v>
      </c>
      <c r="B28" s="69">
        <v>18.4</v>
      </c>
      <c r="C28" s="69">
        <v>29.4</v>
      </c>
      <c r="D28" s="70">
        <v>18</v>
      </c>
      <c r="E28" s="70">
        <v>70</v>
      </c>
      <c r="F28" s="70">
        <v>46</v>
      </c>
      <c r="G28" s="70">
        <v>21</v>
      </c>
      <c r="H28" s="70">
        <v>42</v>
      </c>
      <c r="I28" s="69">
        <v>6.2</v>
      </c>
      <c r="J28" s="71" t="s">
        <v>125</v>
      </c>
      <c r="K28" s="69">
        <v>5</v>
      </c>
      <c r="L28" s="69">
        <v>7.3</v>
      </c>
      <c r="M28" s="69"/>
      <c r="N28" s="69">
        <v>888.2</v>
      </c>
      <c r="O28" s="72" t="s">
        <v>126</v>
      </c>
    </row>
    <row r="29" spans="1:15" ht="21" customHeight="1">
      <c r="A29" s="11">
        <v>24</v>
      </c>
      <c r="B29" s="69">
        <v>16.4</v>
      </c>
      <c r="C29" s="69">
        <v>30.6</v>
      </c>
      <c r="D29" s="70">
        <v>18</v>
      </c>
      <c r="E29" s="70">
        <v>59</v>
      </c>
      <c r="F29" s="70">
        <v>59</v>
      </c>
      <c r="G29" s="70">
        <v>23</v>
      </c>
      <c r="H29" s="70">
        <v>25</v>
      </c>
      <c r="I29" s="69">
        <v>0</v>
      </c>
      <c r="J29" s="71" t="s">
        <v>96</v>
      </c>
      <c r="K29" s="69">
        <v>11</v>
      </c>
      <c r="L29" s="69">
        <v>9.2</v>
      </c>
      <c r="M29" s="69"/>
      <c r="N29" s="69">
        <v>886.3</v>
      </c>
      <c r="O29" s="72"/>
    </row>
    <row r="30" spans="1:15" ht="21" customHeight="1">
      <c r="A30" s="11">
        <v>25</v>
      </c>
      <c r="B30" s="69">
        <v>19</v>
      </c>
      <c r="C30" s="69">
        <v>28.2</v>
      </c>
      <c r="D30" s="70">
        <v>24</v>
      </c>
      <c r="E30" s="70">
        <v>48</v>
      </c>
      <c r="F30" s="70">
        <v>39</v>
      </c>
      <c r="G30" s="70">
        <v>27</v>
      </c>
      <c r="H30" s="70">
        <v>48</v>
      </c>
      <c r="I30" s="69">
        <v>2.6</v>
      </c>
      <c r="J30" s="71" t="s">
        <v>127</v>
      </c>
      <c r="K30" s="69">
        <v>7.3</v>
      </c>
      <c r="L30" s="69">
        <v>6.3</v>
      </c>
      <c r="M30" s="69"/>
      <c r="N30" s="69">
        <v>884.3</v>
      </c>
      <c r="O30" s="72" t="s">
        <v>126</v>
      </c>
    </row>
    <row r="31" spans="1:15" ht="21" customHeight="1">
      <c r="A31" s="11">
        <v>26</v>
      </c>
      <c r="B31" s="69">
        <v>19</v>
      </c>
      <c r="C31" s="69">
        <v>31.4</v>
      </c>
      <c r="D31" s="70">
        <v>12</v>
      </c>
      <c r="E31" s="70">
        <v>46</v>
      </c>
      <c r="F31" s="70">
        <v>45</v>
      </c>
      <c r="G31" s="70">
        <v>17</v>
      </c>
      <c r="H31" s="70">
        <v>12</v>
      </c>
      <c r="I31" s="69">
        <v>0</v>
      </c>
      <c r="J31" s="71" t="s">
        <v>128</v>
      </c>
      <c r="K31" s="69">
        <v>10.4</v>
      </c>
      <c r="L31" s="69">
        <v>7.1</v>
      </c>
      <c r="M31" s="69"/>
      <c r="N31" s="69">
        <v>885</v>
      </c>
      <c r="O31" s="72"/>
    </row>
    <row r="32" spans="1:15" ht="21" customHeight="1">
      <c r="A32" s="11">
        <v>27</v>
      </c>
      <c r="B32" s="69">
        <v>17.6</v>
      </c>
      <c r="C32" s="69">
        <v>28.6</v>
      </c>
      <c r="D32" s="70">
        <v>17</v>
      </c>
      <c r="E32" s="70">
        <v>44</v>
      </c>
      <c r="F32" s="70">
        <v>42</v>
      </c>
      <c r="G32" s="70">
        <v>21</v>
      </c>
      <c r="H32" s="70">
        <v>30</v>
      </c>
      <c r="I32" s="69">
        <v>0.7</v>
      </c>
      <c r="J32" s="71" t="s">
        <v>69</v>
      </c>
      <c r="K32" s="69">
        <v>10</v>
      </c>
      <c r="L32" s="69">
        <v>8.8</v>
      </c>
      <c r="M32" s="69"/>
      <c r="N32" s="69">
        <v>885</v>
      </c>
      <c r="O32" s="72" t="s">
        <v>54</v>
      </c>
    </row>
    <row r="33" spans="1:15" ht="21" customHeight="1">
      <c r="A33" s="11">
        <v>28</v>
      </c>
      <c r="B33" s="69">
        <v>16.6</v>
      </c>
      <c r="C33" s="69">
        <v>29.6</v>
      </c>
      <c r="D33" s="70">
        <v>21</v>
      </c>
      <c r="E33" s="70">
        <v>46</v>
      </c>
      <c r="F33" s="70">
        <v>46</v>
      </c>
      <c r="G33" s="70">
        <v>26</v>
      </c>
      <c r="H33" s="70">
        <v>27</v>
      </c>
      <c r="I33" s="69" t="s">
        <v>51</v>
      </c>
      <c r="J33" s="71" t="s">
        <v>80</v>
      </c>
      <c r="K33" s="69">
        <v>12.5</v>
      </c>
      <c r="L33" s="69">
        <v>8</v>
      </c>
      <c r="M33" s="69"/>
      <c r="N33" s="69">
        <v>885</v>
      </c>
      <c r="O33" s="72" t="s">
        <v>130</v>
      </c>
    </row>
    <row r="34" spans="1:15" ht="21" customHeight="1">
      <c r="A34" s="11">
        <v>29</v>
      </c>
      <c r="B34" s="69">
        <v>17.2</v>
      </c>
      <c r="C34" s="69">
        <v>31.6</v>
      </c>
      <c r="D34" s="70">
        <v>16</v>
      </c>
      <c r="E34" s="70">
        <v>42</v>
      </c>
      <c r="F34" s="70">
        <v>42</v>
      </c>
      <c r="G34" s="70">
        <v>17</v>
      </c>
      <c r="H34" s="70">
        <v>29</v>
      </c>
      <c r="I34" s="69">
        <v>0</v>
      </c>
      <c r="J34" s="71" t="s">
        <v>64</v>
      </c>
      <c r="K34" s="69">
        <v>7.5</v>
      </c>
      <c r="L34" s="69">
        <v>9</v>
      </c>
      <c r="M34" s="69"/>
      <c r="N34" s="69">
        <v>887</v>
      </c>
      <c r="O34" s="72"/>
    </row>
    <row r="35" spans="1:15" ht="21" customHeight="1">
      <c r="A35" s="11">
        <v>30</v>
      </c>
      <c r="B35" s="69">
        <v>19.2</v>
      </c>
      <c r="C35" s="69">
        <v>32</v>
      </c>
      <c r="D35" s="70">
        <v>16</v>
      </c>
      <c r="E35" s="70">
        <v>36</v>
      </c>
      <c r="F35" s="70">
        <v>36</v>
      </c>
      <c r="G35" s="70">
        <v>19</v>
      </c>
      <c r="H35" s="70">
        <v>21</v>
      </c>
      <c r="I35" s="69">
        <v>0</v>
      </c>
      <c r="J35" s="71" t="s">
        <v>129</v>
      </c>
      <c r="K35" s="69">
        <v>9.7</v>
      </c>
      <c r="L35" s="69">
        <v>9.2</v>
      </c>
      <c r="M35" s="69"/>
      <c r="N35" s="69">
        <v>890</v>
      </c>
      <c r="O35" s="72"/>
    </row>
    <row r="36" spans="1:15" ht="21" customHeight="1">
      <c r="A36" s="11">
        <v>31</v>
      </c>
      <c r="B36" s="69">
        <v>19.4</v>
      </c>
      <c r="C36" s="69">
        <v>32</v>
      </c>
      <c r="D36" s="70">
        <v>9</v>
      </c>
      <c r="E36" s="70">
        <v>38</v>
      </c>
      <c r="F36" s="70">
        <v>38</v>
      </c>
      <c r="G36" s="70">
        <v>14</v>
      </c>
      <c r="H36" s="70">
        <v>19</v>
      </c>
      <c r="I36" s="69">
        <v>0</v>
      </c>
      <c r="J36" s="71" t="s">
        <v>131</v>
      </c>
      <c r="K36" s="69">
        <v>10</v>
      </c>
      <c r="L36" s="69">
        <v>10.7</v>
      </c>
      <c r="M36" s="69"/>
      <c r="N36" s="69">
        <v>889.5</v>
      </c>
      <c r="O36" s="72"/>
    </row>
    <row r="37" spans="1:15" ht="20.25" customHeight="1">
      <c r="A37" s="254" t="s">
        <v>16</v>
      </c>
      <c r="B37" s="73">
        <f aca="true" t="shared" si="0" ref="B37:H37">IF(ISERROR(AVERAGE(B6:B36))," ",AVERAGE(B6:B36))</f>
        <v>15.883870967741933</v>
      </c>
      <c r="C37" s="73">
        <f t="shared" si="0"/>
        <v>27.722580645161294</v>
      </c>
      <c r="D37" s="73">
        <f t="shared" si="0"/>
        <v>19.64516129032258</v>
      </c>
      <c r="E37" s="73">
        <f t="shared" si="0"/>
        <v>52.516129032258064</v>
      </c>
      <c r="F37" s="73">
        <f t="shared" si="0"/>
        <v>46.12903225806452</v>
      </c>
      <c r="G37" s="73">
        <f t="shared" si="0"/>
        <v>23.70967741935484</v>
      </c>
      <c r="H37" s="73">
        <f t="shared" si="0"/>
        <v>28.580645161290324</v>
      </c>
      <c r="I37" s="256">
        <f>SUM(I6:I36)</f>
        <v>17.5</v>
      </c>
      <c r="J37" s="267"/>
      <c r="K37" s="256">
        <f>SUM(K6:K36)</f>
        <v>268.20000000000005</v>
      </c>
      <c r="L37" s="256">
        <f>SUM(L6:L36)</f>
        <v>246.29999999999998</v>
      </c>
      <c r="M37" s="256">
        <f>SUM(M6:M36)</f>
        <v>0</v>
      </c>
      <c r="N37" s="256">
        <f>IF(ISERROR(AVERAGE(N6:N36))," ",AVERAGE(N6:N36))</f>
        <v>887.4225806451614</v>
      </c>
      <c r="O37" s="265"/>
    </row>
    <row r="38" spans="1:15" ht="18.75" customHeight="1" thickBot="1">
      <c r="A38" s="255"/>
      <c r="B38" s="249">
        <f>IF(ISERROR(AVERAGE(B37:C37))," ",AVERAGE(B37:C37))</f>
        <v>21.803225806451614</v>
      </c>
      <c r="C38" s="250">
        <f>AVERAGE(B37:C37)</f>
        <v>21.803225806451614</v>
      </c>
      <c r="D38" s="249">
        <f>IF(ISERROR(AVERAGE(D37:E37))," ",AVERAGE(D37:E37))</f>
        <v>36.08064516129032</v>
      </c>
      <c r="E38" s="250">
        <f>AVERAGE(D37:E37)</f>
        <v>36.08064516129032</v>
      </c>
      <c r="F38" s="251">
        <f>IF(ISERROR(AVERAGE(F37:H37))," ",AVERAGE(F37:H37))</f>
        <v>32.806451612903224</v>
      </c>
      <c r="G38" s="252">
        <f>AVERAGE(F37:H37)</f>
        <v>32.806451612903224</v>
      </c>
      <c r="H38" s="253"/>
      <c r="I38" s="257"/>
      <c r="J38" s="268"/>
      <c r="K38" s="257"/>
      <c r="L38" s="257"/>
      <c r="M38" s="257"/>
      <c r="N38" s="257"/>
      <c r="O38" s="266"/>
    </row>
  </sheetData>
  <sheetProtection/>
  <mergeCells count="21">
    <mergeCell ref="A1:O1"/>
    <mergeCell ref="A2:O2"/>
    <mergeCell ref="A3:D3"/>
    <mergeCell ref="E3:F3"/>
    <mergeCell ref="K3:L3"/>
    <mergeCell ref="B4:C4"/>
    <mergeCell ref="O37:O38"/>
    <mergeCell ref="J37:J38"/>
    <mergeCell ref="O4:O5"/>
    <mergeCell ref="F38:H38"/>
    <mergeCell ref="L37:L38"/>
    <mergeCell ref="I37:I38"/>
    <mergeCell ref="A37:A38"/>
    <mergeCell ref="M37:M38"/>
    <mergeCell ref="A4:A5"/>
    <mergeCell ref="N37:N38"/>
    <mergeCell ref="B38:C38"/>
    <mergeCell ref="K4:K5"/>
    <mergeCell ref="D38:E38"/>
    <mergeCell ref="D4:H4"/>
    <mergeCell ref="K37:K38"/>
  </mergeCells>
  <printOptions horizontalCentered="1" verticalCentered="1"/>
  <pageMargins left="0" right="0" top="0" bottom="0" header="0.5118110236220472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O38"/>
  <sheetViews>
    <sheetView rightToLeft="1" zoomScalePageLayoutView="0" workbookViewId="0" topLeftCell="A1">
      <selection activeCell="O3" sqref="O3"/>
    </sheetView>
  </sheetViews>
  <sheetFormatPr defaultColWidth="9.140625" defaultRowHeight="12.75"/>
  <cols>
    <col min="1" max="1" width="4.57421875" style="0" customWidth="1"/>
    <col min="2" max="3" width="5.8515625" style="0" customWidth="1"/>
    <col min="4" max="4" width="5.57421875" style="0" customWidth="1"/>
    <col min="5" max="5" width="5.7109375" style="0" customWidth="1"/>
    <col min="6" max="6" width="5.28125" style="0" customWidth="1"/>
    <col min="7" max="7" width="5.7109375" style="0" customWidth="1"/>
    <col min="8" max="8" width="5.57421875" style="0" customWidth="1"/>
    <col min="9" max="9" width="5.28125" style="0" customWidth="1"/>
    <col min="10" max="10" width="10.57421875" style="0" customWidth="1"/>
    <col min="11" max="13" width="5.28125" style="0" customWidth="1"/>
    <col min="14" max="14" width="6.28125" style="0" customWidth="1"/>
    <col min="15" max="15" width="16.28125" style="0" customWidth="1"/>
  </cols>
  <sheetData>
    <row r="1" spans="1:15" ht="27.75" customHeight="1">
      <c r="A1" s="245" t="s">
        <v>21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</row>
    <row r="2" spans="1:15" ht="27.75" customHeight="1">
      <c r="A2" s="246" t="s">
        <v>22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5" ht="21" customHeight="1" thickBot="1">
      <c r="A3" s="247" t="s">
        <v>20</v>
      </c>
      <c r="B3" s="247"/>
      <c r="C3" s="247"/>
      <c r="D3" s="247"/>
      <c r="E3" s="248" t="s">
        <v>47</v>
      </c>
      <c r="F3" s="248"/>
      <c r="G3" s="8"/>
      <c r="H3" s="8"/>
      <c r="I3" s="7"/>
      <c r="J3" s="9" t="s">
        <v>17</v>
      </c>
      <c r="K3" s="248" t="s">
        <v>26</v>
      </c>
      <c r="L3" s="248"/>
      <c r="M3" s="64"/>
      <c r="N3" s="9" t="s">
        <v>18</v>
      </c>
      <c r="O3" s="242">
        <v>1391</v>
      </c>
    </row>
    <row r="4" spans="1:15" ht="17.25" customHeight="1">
      <c r="A4" s="258" t="s">
        <v>0</v>
      </c>
      <c r="B4" s="271" t="s">
        <v>19</v>
      </c>
      <c r="C4" s="272"/>
      <c r="D4" s="262" t="s">
        <v>1</v>
      </c>
      <c r="E4" s="263"/>
      <c r="F4" s="263"/>
      <c r="G4" s="263"/>
      <c r="H4" s="264"/>
      <c r="I4" s="12" t="s">
        <v>2</v>
      </c>
      <c r="J4" s="3" t="s">
        <v>3</v>
      </c>
      <c r="K4" s="260" t="s">
        <v>4</v>
      </c>
      <c r="L4" s="1" t="s">
        <v>5</v>
      </c>
      <c r="M4" s="1" t="s">
        <v>6</v>
      </c>
      <c r="N4" s="1" t="s">
        <v>16</v>
      </c>
      <c r="O4" s="269" t="s">
        <v>48</v>
      </c>
    </row>
    <row r="5" spans="1:15" ht="21" customHeight="1" thickBot="1">
      <c r="A5" s="259"/>
      <c r="B5" s="4" t="s">
        <v>8</v>
      </c>
      <c r="C5" s="6" t="s">
        <v>9</v>
      </c>
      <c r="D5" s="4" t="s">
        <v>10</v>
      </c>
      <c r="E5" s="5" t="s">
        <v>11</v>
      </c>
      <c r="F5" s="14">
        <v>0.2708333333333333</v>
      </c>
      <c r="G5" s="15">
        <v>0.5208333333333334</v>
      </c>
      <c r="H5" s="16">
        <v>0.7708333333333334</v>
      </c>
      <c r="I5" s="13" t="s">
        <v>12</v>
      </c>
      <c r="J5" s="2" t="s">
        <v>13</v>
      </c>
      <c r="K5" s="261"/>
      <c r="L5" s="2" t="s">
        <v>14</v>
      </c>
      <c r="M5" s="2" t="s">
        <v>15</v>
      </c>
      <c r="N5" s="2" t="s">
        <v>42</v>
      </c>
      <c r="O5" s="270"/>
    </row>
    <row r="6" spans="1:15" ht="21" customHeight="1">
      <c r="A6" s="10">
        <v>1</v>
      </c>
      <c r="B6" s="65">
        <v>21.2</v>
      </c>
      <c r="C6" s="65">
        <v>34</v>
      </c>
      <c r="D6" s="66">
        <v>9</v>
      </c>
      <c r="E6" s="66">
        <v>33</v>
      </c>
      <c r="F6" s="66">
        <v>33</v>
      </c>
      <c r="G6" s="66">
        <v>15</v>
      </c>
      <c r="H6" s="66">
        <v>14</v>
      </c>
      <c r="I6" s="65">
        <v>0</v>
      </c>
      <c r="J6" s="67" t="s">
        <v>49</v>
      </c>
      <c r="K6" s="65">
        <v>10</v>
      </c>
      <c r="L6" s="65">
        <v>12</v>
      </c>
      <c r="M6" s="65"/>
      <c r="N6" s="65">
        <v>887.5</v>
      </c>
      <c r="O6" s="68"/>
    </row>
    <row r="7" spans="1:15" ht="21" customHeight="1">
      <c r="A7" s="11">
        <v>2</v>
      </c>
      <c r="B7" s="69">
        <v>22.6</v>
      </c>
      <c r="C7" s="69">
        <v>34.6</v>
      </c>
      <c r="D7" s="70">
        <v>9</v>
      </c>
      <c r="E7" s="70">
        <v>29</v>
      </c>
      <c r="F7" s="70">
        <v>28</v>
      </c>
      <c r="G7" s="70">
        <v>12</v>
      </c>
      <c r="H7" s="70">
        <v>15</v>
      </c>
      <c r="I7" s="65" t="s">
        <v>51</v>
      </c>
      <c r="J7" s="71" t="s">
        <v>132</v>
      </c>
      <c r="K7" s="69">
        <v>11</v>
      </c>
      <c r="L7" s="69">
        <v>3.9</v>
      </c>
      <c r="M7" s="69"/>
      <c r="N7" s="69">
        <v>884</v>
      </c>
      <c r="O7" s="72" t="s">
        <v>133</v>
      </c>
    </row>
    <row r="8" spans="1:15" ht="21" customHeight="1">
      <c r="A8" s="11">
        <v>3</v>
      </c>
      <c r="B8" s="69">
        <v>23</v>
      </c>
      <c r="C8" s="69">
        <v>31</v>
      </c>
      <c r="D8" s="70">
        <v>13</v>
      </c>
      <c r="E8" s="70">
        <v>34</v>
      </c>
      <c r="F8" s="70">
        <v>34</v>
      </c>
      <c r="G8" s="70">
        <v>15</v>
      </c>
      <c r="H8" s="70">
        <v>30</v>
      </c>
      <c r="I8" s="69">
        <v>0</v>
      </c>
      <c r="J8" s="71" t="s">
        <v>134</v>
      </c>
      <c r="K8" s="69">
        <v>12</v>
      </c>
      <c r="L8" s="69">
        <v>8</v>
      </c>
      <c r="M8" s="69"/>
      <c r="N8" s="69">
        <v>877.7</v>
      </c>
      <c r="O8" s="72"/>
    </row>
    <row r="9" spans="1:15" ht="21" customHeight="1">
      <c r="A9" s="11">
        <v>4</v>
      </c>
      <c r="B9" s="69">
        <v>15.6</v>
      </c>
      <c r="C9" s="69">
        <v>26</v>
      </c>
      <c r="D9" s="70">
        <v>18</v>
      </c>
      <c r="E9" s="70">
        <v>48</v>
      </c>
      <c r="F9" s="70">
        <v>32</v>
      </c>
      <c r="G9" s="70">
        <v>22</v>
      </c>
      <c r="H9" s="70">
        <v>30</v>
      </c>
      <c r="I9" s="69">
        <v>0</v>
      </c>
      <c r="J9" s="71" t="s">
        <v>135</v>
      </c>
      <c r="K9" s="69">
        <v>13</v>
      </c>
      <c r="L9" s="69">
        <v>8.7</v>
      </c>
      <c r="M9" s="69"/>
      <c r="N9" s="69">
        <v>879.5</v>
      </c>
      <c r="O9" s="72"/>
    </row>
    <row r="10" spans="1:15" ht="21" customHeight="1">
      <c r="A10" s="11">
        <v>5</v>
      </c>
      <c r="B10" s="69">
        <v>16.6</v>
      </c>
      <c r="C10" s="69">
        <v>30.2</v>
      </c>
      <c r="D10" s="70">
        <v>27</v>
      </c>
      <c r="E10" s="70">
        <v>51</v>
      </c>
      <c r="F10" s="70">
        <v>48</v>
      </c>
      <c r="G10" s="70">
        <v>31</v>
      </c>
      <c r="H10" s="70">
        <v>36</v>
      </c>
      <c r="I10" s="69">
        <v>0</v>
      </c>
      <c r="J10" s="71" t="s">
        <v>71</v>
      </c>
      <c r="K10" s="69">
        <v>10.4</v>
      </c>
      <c r="L10" s="69">
        <v>11</v>
      </c>
      <c r="M10" s="69"/>
      <c r="N10" s="69">
        <v>885</v>
      </c>
      <c r="O10" s="72"/>
    </row>
    <row r="11" spans="1:15" ht="21" customHeight="1">
      <c r="A11" s="11">
        <v>6</v>
      </c>
      <c r="B11" s="69">
        <v>19.4</v>
      </c>
      <c r="C11" s="69">
        <v>33.6</v>
      </c>
      <c r="D11" s="70">
        <v>13</v>
      </c>
      <c r="E11" s="70">
        <v>51</v>
      </c>
      <c r="F11" s="70">
        <v>41</v>
      </c>
      <c r="G11" s="70">
        <v>22</v>
      </c>
      <c r="H11" s="70">
        <v>13</v>
      </c>
      <c r="I11" s="69">
        <v>0</v>
      </c>
      <c r="J11" s="71" t="s">
        <v>136</v>
      </c>
      <c r="K11" s="69">
        <v>10</v>
      </c>
      <c r="L11" s="69">
        <v>11.8</v>
      </c>
      <c r="M11" s="69"/>
      <c r="N11" s="69">
        <v>885</v>
      </c>
      <c r="O11" s="72"/>
    </row>
    <row r="12" spans="1:15" ht="21" customHeight="1">
      <c r="A12" s="11">
        <v>7</v>
      </c>
      <c r="B12" s="69">
        <v>21</v>
      </c>
      <c r="C12" s="69">
        <v>32.6</v>
      </c>
      <c r="D12" s="70">
        <v>6</v>
      </c>
      <c r="E12" s="70">
        <v>47</v>
      </c>
      <c r="F12" s="70">
        <v>37</v>
      </c>
      <c r="G12" s="70">
        <v>10</v>
      </c>
      <c r="H12" s="70">
        <v>26</v>
      </c>
      <c r="I12" s="69">
        <v>0</v>
      </c>
      <c r="J12" s="71" t="s">
        <v>137</v>
      </c>
      <c r="K12" s="69">
        <v>12</v>
      </c>
      <c r="L12" s="69">
        <v>12</v>
      </c>
      <c r="M12" s="69"/>
      <c r="N12" s="69">
        <v>885</v>
      </c>
      <c r="O12" s="72"/>
    </row>
    <row r="13" spans="1:15" ht="21" customHeight="1">
      <c r="A13" s="11">
        <v>8</v>
      </c>
      <c r="B13" s="69">
        <v>18.6</v>
      </c>
      <c r="C13" s="69">
        <v>31.2</v>
      </c>
      <c r="D13" s="70">
        <v>13</v>
      </c>
      <c r="E13" s="70">
        <v>45</v>
      </c>
      <c r="F13" s="70">
        <v>43</v>
      </c>
      <c r="G13" s="70">
        <v>18</v>
      </c>
      <c r="H13" s="70">
        <v>13</v>
      </c>
      <c r="I13" s="69">
        <v>0</v>
      </c>
      <c r="J13" s="71" t="s">
        <v>138</v>
      </c>
      <c r="K13" s="69">
        <v>17.6</v>
      </c>
      <c r="L13" s="69">
        <v>10</v>
      </c>
      <c r="M13" s="69"/>
      <c r="N13" s="69">
        <v>885.4</v>
      </c>
      <c r="O13" s="72"/>
    </row>
    <row r="14" spans="1:15" ht="21" customHeight="1">
      <c r="A14" s="11">
        <v>9</v>
      </c>
      <c r="B14" s="69">
        <v>19</v>
      </c>
      <c r="C14" s="69">
        <v>32.6</v>
      </c>
      <c r="D14" s="70">
        <v>12</v>
      </c>
      <c r="E14" s="70">
        <v>43</v>
      </c>
      <c r="F14" s="70">
        <v>40</v>
      </c>
      <c r="G14" s="70">
        <v>16</v>
      </c>
      <c r="H14" s="70">
        <v>17</v>
      </c>
      <c r="I14" s="69">
        <v>0</v>
      </c>
      <c r="J14" s="71" t="s">
        <v>136</v>
      </c>
      <c r="K14" s="69">
        <v>12.2</v>
      </c>
      <c r="L14" s="69">
        <v>11.5</v>
      </c>
      <c r="M14" s="69"/>
      <c r="N14" s="69">
        <v>886</v>
      </c>
      <c r="O14" s="72"/>
    </row>
    <row r="15" spans="1:15" ht="21" customHeight="1">
      <c r="A15" s="11">
        <v>10</v>
      </c>
      <c r="B15" s="69">
        <v>33</v>
      </c>
      <c r="C15" s="69">
        <v>33.8</v>
      </c>
      <c r="D15" s="70">
        <v>14</v>
      </c>
      <c r="E15" s="70">
        <v>36</v>
      </c>
      <c r="F15" s="70">
        <v>28</v>
      </c>
      <c r="G15" s="70">
        <v>15</v>
      </c>
      <c r="H15" s="70">
        <v>17</v>
      </c>
      <c r="I15" s="69">
        <v>0</v>
      </c>
      <c r="J15" s="71" t="s">
        <v>139</v>
      </c>
      <c r="K15" s="69">
        <v>12.8</v>
      </c>
      <c r="L15" s="69">
        <v>12.3</v>
      </c>
      <c r="M15" s="69"/>
      <c r="N15" s="69">
        <v>888.6</v>
      </c>
      <c r="O15" s="72"/>
    </row>
    <row r="16" spans="1:15" ht="21" customHeight="1">
      <c r="A16" s="11">
        <v>11</v>
      </c>
      <c r="B16" s="69">
        <v>21.8</v>
      </c>
      <c r="C16" s="69">
        <v>36</v>
      </c>
      <c r="D16" s="70">
        <v>12</v>
      </c>
      <c r="E16" s="70">
        <v>36</v>
      </c>
      <c r="F16" s="70">
        <v>29</v>
      </c>
      <c r="G16" s="70">
        <v>15</v>
      </c>
      <c r="H16" s="70">
        <v>19</v>
      </c>
      <c r="I16" s="69">
        <v>0</v>
      </c>
      <c r="J16" s="71" t="s">
        <v>90</v>
      </c>
      <c r="K16" s="69">
        <v>15</v>
      </c>
      <c r="L16" s="69">
        <v>11.8</v>
      </c>
      <c r="M16" s="69"/>
      <c r="N16" s="69">
        <v>888</v>
      </c>
      <c r="O16" s="72"/>
    </row>
    <row r="17" spans="1:15" ht="21" customHeight="1">
      <c r="A17" s="11">
        <v>12</v>
      </c>
      <c r="B17" s="69">
        <v>23.8</v>
      </c>
      <c r="C17" s="69">
        <v>37</v>
      </c>
      <c r="D17" s="70">
        <v>12</v>
      </c>
      <c r="E17" s="70">
        <v>29</v>
      </c>
      <c r="F17" s="70">
        <v>28</v>
      </c>
      <c r="G17" s="70">
        <v>15</v>
      </c>
      <c r="H17" s="70">
        <v>12</v>
      </c>
      <c r="I17" s="69">
        <v>0</v>
      </c>
      <c r="J17" s="71" t="s">
        <v>62</v>
      </c>
      <c r="K17" s="69">
        <v>14</v>
      </c>
      <c r="L17" s="69">
        <v>12.3</v>
      </c>
      <c r="M17" s="69"/>
      <c r="N17" s="69">
        <v>886.1</v>
      </c>
      <c r="O17" s="72"/>
    </row>
    <row r="18" spans="1:15" ht="21" customHeight="1">
      <c r="A18" s="11">
        <v>13</v>
      </c>
      <c r="B18" s="69">
        <v>25.6</v>
      </c>
      <c r="C18" s="69">
        <v>38.4</v>
      </c>
      <c r="D18" s="70">
        <v>10</v>
      </c>
      <c r="E18" s="70">
        <v>27</v>
      </c>
      <c r="F18" s="70">
        <v>27</v>
      </c>
      <c r="G18" s="70">
        <v>11</v>
      </c>
      <c r="H18" s="70">
        <v>13</v>
      </c>
      <c r="I18" s="69">
        <v>0</v>
      </c>
      <c r="J18" s="71" t="s">
        <v>73</v>
      </c>
      <c r="K18" s="69">
        <v>14.6</v>
      </c>
      <c r="L18" s="69">
        <v>12.5</v>
      </c>
      <c r="M18" s="69"/>
      <c r="N18" s="69">
        <v>884.9</v>
      </c>
      <c r="O18" s="72"/>
    </row>
    <row r="19" spans="1:15" ht="21" customHeight="1">
      <c r="A19" s="11">
        <v>14</v>
      </c>
      <c r="B19" s="69">
        <v>25</v>
      </c>
      <c r="C19" s="69">
        <v>31.2</v>
      </c>
      <c r="D19" s="70">
        <v>17</v>
      </c>
      <c r="E19" s="70">
        <v>30</v>
      </c>
      <c r="F19" s="70">
        <v>23</v>
      </c>
      <c r="G19" s="70">
        <v>21</v>
      </c>
      <c r="H19" s="70">
        <v>30</v>
      </c>
      <c r="I19" s="69">
        <v>0</v>
      </c>
      <c r="J19" s="71" t="s">
        <v>140</v>
      </c>
      <c r="K19" s="69">
        <v>19.2</v>
      </c>
      <c r="L19" s="69">
        <v>12.6</v>
      </c>
      <c r="M19" s="69"/>
      <c r="N19" s="69">
        <v>887.8</v>
      </c>
      <c r="O19" s="72"/>
    </row>
    <row r="20" spans="1:15" ht="21" customHeight="1">
      <c r="A20" s="11">
        <v>15</v>
      </c>
      <c r="B20" s="69">
        <v>22</v>
      </c>
      <c r="C20" s="69">
        <v>33</v>
      </c>
      <c r="D20" s="70">
        <v>11</v>
      </c>
      <c r="E20" s="70">
        <v>28</v>
      </c>
      <c r="F20" s="70">
        <v>23</v>
      </c>
      <c r="G20" s="70">
        <v>13</v>
      </c>
      <c r="H20" s="70">
        <v>21</v>
      </c>
      <c r="I20" s="69">
        <v>0</v>
      </c>
      <c r="J20" s="71" t="s">
        <v>67</v>
      </c>
      <c r="K20" s="69">
        <v>12.7</v>
      </c>
      <c r="L20" s="69">
        <v>12.5</v>
      </c>
      <c r="M20" s="69"/>
      <c r="N20" s="69">
        <v>890.4</v>
      </c>
      <c r="O20" s="72"/>
    </row>
    <row r="21" spans="1:15" ht="21" customHeight="1">
      <c r="A21" s="11">
        <v>16</v>
      </c>
      <c r="B21" s="235">
        <v>18.2</v>
      </c>
      <c r="C21" s="69">
        <v>32.8</v>
      </c>
      <c r="D21" s="70">
        <v>9</v>
      </c>
      <c r="E21" s="70">
        <v>50</v>
      </c>
      <c r="F21" s="70">
        <v>36</v>
      </c>
      <c r="G21" s="70">
        <v>18</v>
      </c>
      <c r="H21" s="70">
        <v>11</v>
      </c>
      <c r="I21" s="69">
        <v>0</v>
      </c>
      <c r="J21" s="71" t="s">
        <v>62</v>
      </c>
      <c r="K21" s="69">
        <v>15.5</v>
      </c>
      <c r="L21" s="69">
        <v>12.7</v>
      </c>
      <c r="M21" s="69"/>
      <c r="N21" s="69">
        <v>889</v>
      </c>
      <c r="O21" s="72"/>
    </row>
    <row r="22" spans="1:15" ht="21" customHeight="1">
      <c r="A22" s="11">
        <v>17</v>
      </c>
      <c r="B22" s="69">
        <v>21.6</v>
      </c>
      <c r="C22" s="69">
        <v>35</v>
      </c>
      <c r="D22" s="70">
        <v>10</v>
      </c>
      <c r="E22" s="70">
        <v>24</v>
      </c>
      <c r="F22" s="70">
        <v>24</v>
      </c>
      <c r="G22" s="70">
        <v>13</v>
      </c>
      <c r="H22" s="70">
        <v>16</v>
      </c>
      <c r="I22" s="69">
        <v>0</v>
      </c>
      <c r="J22" s="71" t="s">
        <v>71</v>
      </c>
      <c r="K22" s="69">
        <v>11.2</v>
      </c>
      <c r="L22" s="69">
        <v>12.3</v>
      </c>
      <c r="M22" s="69"/>
      <c r="N22" s="69">
        <v>884.7</v>
      </c>
      <c r="O22" s="72"/>
    </row>
    <row r="23" spans="1:15" ht="21" customHeight="1">
      <c r="A23" s="11">
        <v>18</v>
      </c>
      <c r="B23" s="69">
        <v>23.4</v>
      </c>
      <c r="C23" s="69">
        <v>37.4</v>
      </c>
      <c r="D23" s="70">
        <v>10</v>
      </c>
      <c r="E23" s="70">
        <v>25</v>
      </c>
      <c r="F23" s="70">
        <v>25</v>
      </c>
      <c r="G23" s="70">
        <v>11</v>
      </c>
      <c r="H23" s="70">
        <v>13</v>
      </c>
      <c r="I23" s="69">
        <v>0</v>
      </c>
      <c r="J23" s="71" t="s">
        <v>141</v>
      </c>
      <c r="K23" s="69">
        <v>12.2</v>
      </c>
      <c r="L23" s="69">
        <v>12.8</v>
      </c>
      <c r="M23" s="69"/>
      <c r="N23" s="69">
        <v>882</v>
      </c>
      <c r="O23" s="72"/>
    </row>
    <row r="24" spans="1:15" ht="21" customHeight="1">
      <c r="A24" s="11">
        <v>19</v>
      </c>
      <c r="B24" s="69">
        <v>25.6</v>
      </c>
      <c r="C24" s="69">
        <v>39.6</v>
      </c>
      <c r="D24" s="70">
        <v>8</v>
      </c>
      <c r="E24" s="70">
        <v>24</v>
      </c>
      <c r="F24" s="70">
        <v>21</v>
      </c>
      <c r="G24" s="70">
        <v>10</v>
      </c>
      <c r="H24" s="70">
        <v>8</v>
      </c>
      <c r="I24" s="69">
        <v>0</v>
      </c>
      <c r="J24" s="71" t="s">
        <v>76</v>
      </c>
      <c r="K24" s="69">
        <v>17</v>
      </c>
      <c r="L24" s="69">
        <v>12.2</v>
      </c>
      <c r="M24" s="69"/>
      <c r="N24" s="69">
        <v>883</v>
      </c>
      <c r="O24" s="72"/>
    </row>
    <row r="25" spans="1:15" ht="21" customHeight="1">
      <c r="A25" s="11">
        <v>20</v>
      </c>
      <c r="B25" s="69">
        <v>25.6</v>
      </c>
      <c r="C25" s="69">
        <v>38.4</v>
      </c>
      <c r="D25" s="70">
        <v>10</v>
      </c>
      <c r="E25" s="70">
        <v>31</v>
      </c>
      <c r="F25" s="70">
        <v>21</v>
      </c>
      <c r="G25" s="70">
        <v>14</v>
      </c>
      <c r="H25" s="70">
        <v>18</v>
      </c>
      <c r="I25" s="69">
        <v>0</v>
      </c>
      <c r="J25" s="71" t="s">
        <v>142</v>
      </c>
      <c r="K25" s="69">
        <v>15</v>
      </c>
      <c r="L25" s="69">
        <v>10.8</v>
      </c>
      <c r="M25" s="69"/>
      <c r="N25" s="69">
        <v>884.1</v>
      </c>
      <c r="O25" s="72"/>
    </row>
    <row r="26" spans="1:15" ht="21" customHeight="1">
      <c r="A26" s="11">
        <v>21</v>
      </c>
      <c r="B26" s="69">
        <v>25.2</v>
      </c>
      <c r="C26" s="69">
        <v>34.2</v>
      </c>
      <c r="D26" s="70">
        <v>16</v>
      </c>
      <c r="E26" s="70">
        <v>31</v>
      </c>
      <c r="F26" s="70">
        <v>31</v>
      </c>
      <c r="G26" s="70">
        <v>17</v>
      </c>
      <c r="H26" s="70">
        <v>18</v>
      </c>
      <c r="I26" s="69">
        <v>0</v>
      </c>
      <c r="J26" s="71" t="s">
        <v>67</v>
      </c>
      <c r="K26" s="69">
        <v>22.2</v>
      </c>
      <c r="L26" s="69">
        <v>10</v>
      </c>
      <c r="M26" s="69"/>
      <c r="N26" s="69">
        <v>886.9</v>
      </c>
      <c r="O26" s="72"/>
    </row>
    <row r="27" spans="1:15" ht="21" customHeight="1">
      <c r="A27" s="11">
        <v>22</v>
      </c>
      <c r="B27" s="69">
        <v>23.2</v>
      </c>
      <c r="C27" s="69">
        <v>33.4</v>
      </c>
      <c r="D27" s="70">
        <v>15</v>
      </c>
      <c r="E27" s="70">
        <v>35</v>
      </c>
      <c r="F27" s="70">
        <v>29</v>
      </c>
      <c r="G27" s="70">
        <v>18</v>
      </c>
      <c r="H27" s="70">
        <v>22</v>
      </c>
      <c r="I27" s="69">
        <v>0</v>
      </c>
      <c r="J27" s="71" t="s">
        <v>75</v>
      </c>
      <c r="K27" s="69">
        <v>17</v>
      </c>
      <c r="L27" s="69">
        <v>8</v>
      </c>
      <c r="M27" s="69"/>
      <c r="N27" s="69">
        <v>887</v>
      </c>
      <c r="O27" s="72"/>
    </row>
    <row r="28" spans="1:15" ht="21" customHeight="1">
      <c r="A28" s="11">
        <v>23</v>
      </c>
      <c r="B28" s="69">
        <v>22</v>
      </c>
      <c r="C28" s="69">
        <v>34.4</v>
      </c>
      <c r="D28" s="70">
        <v>19</v>
      </c>
      <c r="E28" s="70">
        <v>37</v>
      </c>
      <c r="F28" s="70">
        <v>33</v>
      </c>
      <c r="G28" s="70">
        <v>20</v>
      </c>
      <c r="H28" s="70">
        <v>24</v>
      </c>
      <c r="I28" s="69">
        <v>0</v>
      </c>
      <c r="J28" s="71" t="s">
        <v>143</v>
      </c>
      <c r="K28" s="69">
        <v>15.8</v>
      </c>
      <c r="L28" s="69">
        <v>9.3</v>
      </c>
      <c r="M28" s="69"/>
      <c r="N28" s="69">
        <v>886</v>
      </c>
      <c r="O28" s="72"/>
    </row>
    <row r="29" spans="1:15" ht="21" customHeight="1">
      <c r="A29" s="11">
        <v>24</v>
      </c>
      <c r="B29" s="69">
        <v>23</v>
      </c>
      <c r="C29" s="69">
        <v>34.6</v>
      </c>
      <c r="D29" s="70">
        <v>15</v>
      </c>
      <c r="E29" s="70">
        <v>40</v>
      </c>
      <c r="F29" s="70">
        <v>33</v>
      </c>
      <c r="G29" s="70">
        <v>18</v>
      </c>
      <c r="H29" s="70">
        <v>31</v>
      </c>
      <c r="I29" s="69">
        <v>0.4</v>
      </c>
      <c r="J29" s="71" t="s">
        <v>78</v>
      </c>
      <c r="K29" s="69">
        <v>15</v>
      </c>
      <c r="L29" s="69">
        <v>9.1</v>
      </c>
      <c r="M29" s="69"/>
      <c r="N29" s="69">
        <v>887</v>
      </c>
      <c r="O29" s="72" t="s">
        <v>54</v>
      </c>
    </row>
    <row r="30" spans="1:15" ht="21" customHeight="1">
      <c r="A30" s="11">
        <v>25</v>
      </c>
      <c r="B30" s="69">
        <v>22</v>
      </c>
      <c r="C30" s="69">
        <v>35.4</v>
      </c>
      <c r="D30" s="70">
        <v>10</v>
      </c>
      <c r="E30" s="70">
        <v>31</v>
      </c>
      <c r="F30" s="70">
        <v>27</v>
      </c>
      <c r="G30" s="70">
        <v>11</v>
      </c>
      <c r="H30" s="70">
        <v>18</v>
      </c>
      <c r="I30" s="69">
        <v>0</v>
      </c>
      <c r="J30" s="71" t="s">
        <v>121</v>
      </c>
      <c r="K30" s="69">
        <v>15.4</v>
      </c>
      <c r="L30" s="69">
        <v>10.6</v>
      </c>
      <c r="M30" s="69"/>
      <c r="N30" s="69">
        <v>889</v>
      </c>
      <c r="O30" s="72"/>
    </row>
    <row r="31" spans="1:15" ht="21" customHeight="1">
      <c r="A31" s="11">
        <v>26</v>
      </c>
      <c r="B31" s="69">
        <v>24.4</v>
      </c>
      <c r="C31" s="69">
        <v>35.2</v>
      </c>
      <c r="D31" s="70">
        <v>9</v>
      </c>
      <c r="E31" s="70">
        <v>24</v>
      </c>
      <c r="F31" s="70">
        <v>21</v>
      </c>
      <c r="G31" s="70">
        <v>17</v>
      </c>
      <c r="H31" s="70">
        <v>19</v>
      </c>
      <c r="I31" s="69">
        <v>0</v>
      </c>
      <c r="J31" s="71" t="s">
        <v>144</v>
      </c>
      <c r="K31" s="69">
        <v>18</v>
      </c>
      <c r="L31" s="69">
        <v>12.6</v>
      </c>
      <c r="M31" s="69"/>
      <c r="N31" s="69">
        <v>888</v>
      </c>
      <c r="O31" s="72"/>
    </row>
    <row r="32" spans="1:15" ht="21" customHeight="1">
      <c r="A32" s="11">
        <v>27</v>
      </c>
      <c r="B32" s="69">
        <v>23.6</v>
      </c>
      <c r="C32" s="69">
        <v>35.36</v>
      </c>
      <c r="D32" s="70">
        <v>11</v>
      </c>
      <c r="E32" s="70">
        <v>27</v>
      </c>
      <c r="F32" s="70">
        <v>22</v>
      </c>
      <c r="G32" s="70">
        <v>16</v>
      </c>
      <c r="H32" s="70">
        <v>17</v>
      </c>
      <c r="I32" s="69">
        <v>0</v>
      </c>
      <c r="J32" s="71" t="s">
        <v>86</v>
      </c>
      <c r="K32" s="69">
        <v>17</v>
      </c>
      <c r="L32" s="69">
        <v>12</v>
      </c>
      <c r="M32" s="69"/>
      <c r="N32" s="69">
        <v>887.2</v>
      </c>
      <c r="O32" s="72"/>
    </row>
    <row r="33" spans="1:15" ht="21" customHeight="1">
      <c r="A33" s="11">
        <v>28</v>
      </c>
      <c r="B33" s="69">
        <v>25.6</v>
      </c>
      <c r="C33" s="69">
        <v>36.4</v>
      </c>
      <c r="D33" s="70">
        <v>16</v>
      </c>
      <c r="E33" s="70">
        <v>29</v>
      </c>
      <c r="F33" s="70">
        <v>19</v>
      </c>
      <c r="G33" s="70">
        <v>18</v>
      </c>
      <c r="H33" s="70">
        <v>23</v>
      </c>
      <c r="I33" s="69">
        <v>0</v>
      </c>
      <c r="J33" s="71" t="s">
        <v>145</v>
      </c>
      <c r="K33" s="69">
        <v>16</v>
      </c>
      <c r="L33" s="69">
        <v>12.2</v>
      </c>
      <c r="M33" s="69"/>
      <c r="N33" s="69">
        <v>885.5</v>
      </c>
      <c r="O33" s="72"/>
    </row>
    <row r="34" spans="1:15" ht="21" customHeight="1">
      <c r="A34" s="11">
        <v>29</v>
      </c>
      <c r="B34" s="69">
        <v>22</v>
      </c>
      <c r="C34" s="69">
        <v>36</v>
      </c>
      <c r="D34" s="70">
        <v>14</v>
      </c>
      <c r="E34" s="70">
        <v>50</v>
      </c>
      <c r="F34" s="70">
        <v>28</v>
      </c>
      <c r="G34" s="70">
        <v>17</v>
      </c>
      <c r="H34" s="70">
        <v>23</v>
      </c>
      <c r="I34" s="69">
        <v>0.5</v>
      </c>
      <c r="J34" s="71" t="s">
        <v>67</v>
      </c>
      <c r="K34" s="69">
        <v>17.4</v>
      </c>
      <c r="L34" s="69">
        <v>8.1</v>
      </c>
      <c r="M34" s="69"/>
      <c r="N34" s="69">
        <v>880.8</v>
      </c>
      <c r="O34" s="72" t="s">
        <v>54</v>
      </c>
    </row>
    <row r="35" spans="1:15" ht="21" customHeight="1">
      <c r="A35" s="11">
        <v>30</v>
      </c>
      <c r="B35" s="69">
        <v>20.8</v>
      </c>
      <c r="C35" s="69">
        <v>31.6</v>
      </c>
      <c r="D35" s="70">
        <v>26</v>
      </c>
      <c r="E35" s="70">
        <v>44</v>
      </c>
      <c r="F35" s="70">
        <v>36</v>
      </c>
      <c r="G35" s="70">
        <v>29</v>
      </c>
      <c r="H35" s="70">
        <v>32</v>
      </c>
      <c r="I35" s="69">
        <v>0</v>
      </c>
      <c r="J35" s="71" t="s">
        <v>135</v>
      </c>
      <c r="K35" s="69">
        <v>15.7</v>
      </c>
      <c r="L35" s="69">
        <v>6.5</v>
      </c>
      <c r="M35" s="69"/>
      <c r="N35" s="69">
        <v>882</v>
      </c>
      <c r="O35" s="72"/>
    </row>
    <row r="36" spans="1:15" ht="21" customHeight="1">
      <c r="A36" s="11">
        <v>31</v>
      </c>
      <c r="B36" s="69">
        <v>19.6</v>
      </c>
      <c r="C36" s="69">
        <v>26</v>
      </c>
      <c r="D36" s="70">
        <v>26</v>
      </c>
      <c r="E36" s="70">
        <v>54</v>
      </c>
      <c r="F36" s="70">
        <v>50</v>
      </c>
      <c r="G36" s="70">
        <v>44</v>
      </c>
      <c r="H36" s="70">
        <v>26</v>
      </c>
      <c r="I36" s="69">
        <v>0</v>
      </c>
      <c r="J36" s="71" t="s">
        <v>78</v>
      </c>
      <c r="K36" s="69">
        <v>17</v>
      </c>
      <c r="L36" s="69">
        <v>1.4</v>
      </c>
      <c r="M36" s="69"/>
      <c r="N36" s="69">
        <v>885</v>
      </c>
      <c r="O36" s="72"/>
    </row>
    <row r="37" spans="1:15" ht="20.25" customHeight="1">
      <c r="A37" s="254" t="s">
        <v>16</v>
      </c>
      <c r="B37" s="73">
        <f aca="true" t="shared" si="0" ref="B37:H37">IF(ISERROR(AVERAGE(B6:B36))," ",AVERAGE(B6:B36))</f>
        <v>22.387096774193548</v>
      </c>
      <c r="C37" s="73">
        <f t="shared" si="0"/>
        <v>33.901935483870965</v>
      </c>
      <c r="D37" s="73">
        <f t="shared" si="0"/>
        <v>13.548387096774194</v>
      </c>
      <c r="E37" s="73">
        <f t="shared" si="0"/>
        <v>36.225806451612904</v>
      </c>
      <c r="F37" s="73">
        <f t="shared" si="0"/>
        <v>30.64516129032258</v>
      </c>
      <c r="G37" s="73">
        <f t="shared" si="0"/>
        <v>17.483870967741936</v>
      </c>
      <c r="H37" s="73">
        <f t="shared" si="0"/>
        <v>20.161290322580644</v>
      </c>
      <c r="I37" s="256">
        <f>SUM(I6:I36)</f>
        <v>0.9</v>
      </c>
      <c r="J37" s="267"/>
      <c r="K37" s="256">
        <f>SUM(K6:K36)</f>
        <v>453.8999999999999</v>
      </c>
      <c r="L37" s="256">
        <f>SUM(L6:L36)</f>
        <v>323.50000000000006</v>
      </c>
      <c r="M37" s="256">
        <f>SUM(M6:M36)</f>
        <v>0</v>
      </c>
      <c r="N37" s="256">
        <f>IF(ISERROR(AVERAGE(N6:N36))," ",AVERAGE(N6:N36))</f>
        <v>885.4225806451612</v>
      </c>
      <c r="O37" s="265"/>
    </row>
    <row r="38" spans="1:15" ht="18.75" customHeight="1" thickBot="1">
      <c r="A38" s="255"/>
      <c r="B38" s="249">
        <f>IF(ISERROR(AVERAGE(B37:C37))," ",AVERAGE(B37:C37))</f>
        <v>28.144516129032255</v>
      </c>
      <c r="C38" s="250">
        <f>AVERAGE(B37:C37)</f>
        <v>28.144516129032255</v>
      </c>
      <c r="D38" s="249">
        <f>IF(ISERROR(AVERAGE(D37:E37))," ",AVERAGE(D37:E37))</f>
        <v>24.887096774193548</v>
      </c>
      <c r="E38" s="250">
        <f>AVERAGE(D37:E37)</f>
        <v>24.887096774193548</v>
      </c>
      <c r="F38" s="251">
        <f>IF(ISERROR(AVERAGE(F37:H37))," ",AVERAGE(F37:H37))</f>
        <v>22.763440860215052</v>
      </c>
      <c r="G38" s="252">
        <f>AVERAGE(F37:H37)</f>
        <v>22.763440860215052</v>
      </c>
      <c r="H38" s="253"/>
      <c r="I38" s="257"/>
      <c r="J38" s="268"/>
      <c r="K38" s="257"/>
      <c r="L38" s="257"/>
      <c r="M38" s="257"/>
      <c r="N38" s="257"/>
      <c r="O38" s="266"/>
    </row>
  </sheetData>
  <sheetProtection/>
  <mergeCells count="21">
    <mergeCell ref="A1:O1"/>
    <mergeCell ref="A2:O2"/>
    <mergeCell ref="A3:D3"/>
    <mergeCell ref="E3:F3"/>
    <mergeCell ref="K3:L3"/>
    <mergeCell ref="B4:C4"/>
    <mergeCell ref="O37:O38"/>
    <mergeCell ref="J37:J38"/>
    <mergeCell ref="O4:O5"/>
    <mergeCell ref="F38:H38"/>
    <mergeCell ref="L37:L38"/>
    <mergeCell ref="I37:I38"/>
    <mergeCell ref="A37:A38"/>
    <mergeCell ref="M37:M38"/>
    <mergeCell ref="A4:A5"/>
    <mergeCell ref="N37:N38"/>
    <mergeCell ref="B38:C38"/>
    <mergeCell ref="K4:K5"/>
    <mergeCell ref="D38:E38"/>
    <mergeCell ref="D4:H4"/>
    <mergeCell ref="K37:K38"/>
  </mergeCells>
  <printOptions horizontalCentered="1" verticalCentered="1"/>
  <pageMargins left="0.35433070866141736" right="0.35433070866141736" top="0.25" bottom="0.1968503937007874" header="0.25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O38"/>
  <sheetViews>
    <sheetView rightToLeft="1" zoomScalePageLayoutView="0" workbookViewId="0" topLeftCell="A1">
      <selection activeCell="E3" sqref="E3:F3"/>
    </sheetView>
  </sheetViews>
  <sheetFormatPr defaultColWidth="9.140625" defaultRowHeight="12.75"/>
  <cols>
    <col min="1" max="1" width="4.57421875" style="0" customWidth="1"/>
    <col min="2" max="3" width="5.8515625" style="0" customWidth="1"/>
    <col min="4" max="4" width="5.57421875" style="0" customWidth="1"/>
    <col min="5" max="5" width="5.7109375" style="0" customWidth="1"/>
    <col min="6" max="6" width="5.28125" style="0" customWidth="1"/>
    <col min="7" max="7" width="5.7109375" style="0" customWidth="1"/>
    <col min="8" max="8" width="5.28125" style="0" customWidth="1"/>
    <col min="9" max="9" width="6.00390625" style="0" customWidth="1"/>
    <col min="10" max="10" width="10.57421875" style="0" customWidth="1"/>
    <col min="11" max="13" width="5.28125" style="0" customWidth="1"/>
    <col min="14" max="14" width="6.140625" style="0" customWidth="1"/>
    <col min="15" max="15" width="16.28125" style="0" customWidth="1"/>
  </cols>
  <sheetData>
    <row r="1" spans="1:15" ht="27.75" customHeight="1">
      <c r="A1" s="245" t="s">
        <v>21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</row>
    <row r="2" spans="1:15" ht="27.75" customHeight="1">
      <c r="A2" s="246" t="s">
        <v>22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5" ht="21" customHeight="1" thickBot="1">
      <c r="A3" s="247" t="s">
        <v>20</v>
      </c>
      <c r="B3" s="247"/>
      <c r="C3" s="247"/>
      <c r="D3" s="247"/>
      <c r="E3" s="248" t="s">
        <v>47</v>
      </c>
      <c r="F3" s="248"/>
      <c r="G3" s="8"/>
      <c r="H3" s="8"/>
      <c r="I3" s="7"/>
      <c r="J3" s="9" t="s">
        <v>17</v>
      </c>
      <c r="K3" s="248" t="s">
        <v>27</v>
      </c>
      <c r="L3" s="248"/>
      <c r="M3" s="64"/>
      <c r="N3" s="9" t="s">
        <v>18</v>
      </c>
      <c r="O3" s="242">
        <v>1391</v>
      </c>
    </row>
    <row r="4" spans="1:15" ht="17.25" customHeight="1">
      <c r="A4" s="258" t="s">
        <v>0</v>
      </c>
      <c r="B4" s="271" t="s">
        <v>19</v>
      </c>
      <c r="C4" s="272"/>
      <c r="D4" s="262" t="s">
        <v>1</v>
      </c>
      <c r="E4" s="263"/>
      <c r="F4" s="263"/>
      <c r="G4" s="263"/>
      <c r="H4" s="264"/>
      <c r="I4" s="12" t="s">
        <v>2</v>
      </c>
      <c r="J4" s="3" t="s">
        <v>3</v>
      </c>
      <c r="K4" s="260" t="s">
        <v>4</v>
      </c>
      <c r="L4" s="1" t="s">
        <v>5</v>
      </c>
      <c r="M4" s="1" t="s">
        <v>6</v>
      </c>
      <c r="N4" s="1" t="s">
        <v>16</v>
      </c>
      <c r="O4" s="269" t="s">
        <v>48</v>
      </c>
    </row>
    <row r="5" spans="1:15" ht="21" customHeight="1" thickBot="1">
      <c r="A5" s="259"/>
      <c r="B5" s="4" t="s">
        <v>8</v>
      </c>
      <c r="C5" s="6" t="s">
        <v>9</v>
      </c>
      <c r="D5" s="4" t="s">
        <v>10</v>
      </c>
      <c r="E5" s="5" t="s">
        <v>11</v>
      </c>
      <c r="F5" s="14">
        <v>0.2708333333333333</v>
      </c>
      <c r="G5" s="15">
        <v>0.5208333333333334</v>
      </c>
      <c r="H5" s="16">
        <v>0.7708333333333334</v>
      </c>
      <c r="I5" s="13" t="s">
        <v>12</v>
      </c>
      <c r="J5" s="2" t="s">
        <v>13</v>
      </c>
      <c r="K5" s="261"/>
      <c r="L5" s="2" t="s">
        <v>14</v>
      </c>
      <c r="M5" s="2" t="s">
        <v>15</v>
      </c>
      <c r="N5" s="2" t="s">
        <v>42</v>
      </c>
      <c r="O5" s="270"/>
    </row>
    <row r="6" spans="1:15" ht="21" customHeight="1">
      <c r="A6" s="10">
        <v>1</v>
      </c>
      <c r="B6" s="65">
        <v>14.6</v>
      </c>
      <c r="C6" s="65">
        <v>30</v>
      </c>
      <c r="D6" s="66">
        <v>16</v>
      </c>
      <c r="E6" s="66">
        <v>45</v>
      </c>
      <c r="F6" s="66">
        <v>35</v>
      </c>
      <c r="G6" s="66">
        <v>7</v>
      </c>
      <c r="H6" s="66">
        <v>17</v>
      </c>
      <c r="I6" s="65">
        <v>0</v>
      </c>
      <c r="J6" s="67" t="s">
        <v>99</v>
      </c>
      <c r="K6" s="65">
        <v>8.2</v>
      </c>
      <c r="L6" s="65">
        <v>13.3</v>
      </c>
      <c r="M6" s="65"/>
      <c r="N6" s="65">
        <v>885.8</v>
      </c>
      <c r="O6" s="68"/>
    </row>
    <row r="7" spans="1:15" ht="21" customHeight="1">
      <c r="A7" s="11">
        <v>2</v>
      </c>
      <c r="B7" s="69">
        <v>17.6</v>
      </c>
      <c r="C7" s="69">
        <v>30.6</v>
      </c>
      <c r="D7" s="70">
        <v>28</v>
      </c>
      <c r="E7" s="70">
        <v>54</v>
      </c>
      <c r="F7" s="70">
        <v>47</v>
      </c>
      <c r="G7" s="70">
        <v>28</v>
      </c>
      <c r="H7" s="70">
        <v>31</v>
      </c>
      <c r="I7" s="65" t="s">
        <v>97</v>
      </c>
      <c r="J7" s="71" t="s">
        <v>136</v>
      </c>
      <c r="K7" s="69">
        <v>12.6</v>
      </c>
      <c r="L7" s="69">
        <v>7.5</v>
      </c>
      <c r="M7" s="69"/>
      <c r="N7" s="69">
        <v>887.4</v>
      </c>
      <c r="O7" s="72" t="s">
        <v>54</v>
      </c>
    </row>
    <row r="8" spans="1:15" ht="21" customHeight="1">
      <c r="A8" s="11">
        <v>3</v>
      </c>
      <c r="B8" s="69">
        <v>22</v>
      </c>
      <c r="C8" s="69">
        <v>35.6</v>
      </c>
      <c r="D8" s="70">
        <v>16</v>
      </c>
      <c r="E8" s="70">
        <v>36</v>
      </c>
      <c r="F8" s="70">
        <v>31</v>
      </c>
      <c r="G8" s="70">
        <v>18</v>
      </c>
      <c r="H8" s="70">
        <v>21</v>
      </c>
      <c r="I8" s="69">
        <v>0</v>
      </c>
      <c r="J8" s="71" t="s">
        <v>146</v>
      </c>
      <c r="K8" s="69">
        <v>8.2</v>
      </c>
      <c r="L8" s="69">
        <v>9.5</v>
      </c>
      <c r="M8" s="69"/>
      <c r="N8" s="69">
        <v>886.1</v>
      </c>
      <c r="O8" s="72"/>
    </row>
    <row r="9" spans="1:15" ht="21" customHeight="1">
      <c r="A9" s="11">
        <v>4</v>
      </c>
      <c r="B9" s="69">
        <v>24.4</v>
      </c>
      <c r="C9" s="69">
        <v>33</v>
      </c>
      <c r="D9" s="70">
        <v>18</v>
      </c>
      <c r="E9" s="70">
        <v>39</v>
      </c>
      <c r="F9" s="70">
        <v>31</v>
      </c>
      <c r="G9" s="70">
        <v>18</v>
      </c>
      <c r="H9" s="70">
        <v>29</v>
      </c>
      <c r="I9" s="69">
        <v>0</v>
      </c>
      <c r="J9" s="71" t="s">
        <v>147</v>
      </c>
      <c r="K9" s="69">
        <v>10.7</v>
      </c>
      <c r="L9" s="69">
        <v>4</v>
      </c>
      <c r="M9" s="69"/>
      <c r="N9" s="69">
        <v>884.7</v>
      </c>
      <c r="O9" s="72"/>
    </row>
    <row r="10" spans="1:15" ht="21" customHeight="1">
      <c r="A10" s="11">
        <v>5</v>
      </c>
      <c r="B10" s="69">
        <v>21.6</v>
      </c>
      <c r="C10" s="69">
        <v>34</v>
      </c>
      <c r="D10" s="70">
        <v>21</v>
      </c>
      <c r="E10" s="70">
        <v>45</v>
      </c>
      <c r="F10" s="70">
        <v>45</v>
      </c>
      <c r="G10" s="70">
        <v>23</v>
      </c>
      <c r="H10" s="70">
        <v>26</v>
      </c>
      <c r="I10" s="69">
        <v>0</v>
      </c>
      <c r="J10" s="71" t="s">
        <v>148</v>
      </c>
      <c r="K10" s="69">
        <v>10.4</v>
      </c>
      <c r="L10" s="69">
        <v>10.9</v>
      </c>
      <c r="M10" s="69"/>
      <c r="N10" s="69">
        <v>884.5</v>
      </c>
      <c r="O10" s="72"/>
    </row>
    <row r="11" spans="1:15" ht="21" customHeight="1">
      <c r="A11" s="11">
        <v>6</v>
      </c>
      <c r="B11" s="69">
        <v>21.8</v>
      </c>
      <c r="C11" s="69">
        <v>34</v>
      </c>
      <c r="D11" s="70">
        <v>16</v>
      </c>
      <c r="E11" s="70">
        <v>41</v>
      </c>
      <c r="F11" s="70">
        <v>41</v>
      </c>
      <c r="G11" s="70">
        <v>18</v>
      </c>
      <c r="H11" s="70">
        <v>20</v>
      </c>
      <c r="I11" s="69">
        <v>0</v>
      </c>
      <c r="J11" s="71" t="s">
        <v>129</v>
      </c>
      <c r="K11" s="69">
        <v>13.4</v>
      </c>
      <c r="L11" s="69">
        <v>8.2</v>
      </c>
      <c r="M11" s="69"/>
      <c r="N11" s="69">
        <v>883.7</v>
      </c>
      <c r="O11" s="72"/>
    </row>
    <row r="12" spans="1:15" ht="21" customHeight="1">
      <c r="A12" s="11">
        <v>7</v>
      </c>
      <c r="B12" s="69">
        <v>21.6</v>
      </c>
      <c r="C12" s="69">
        <v>33.6</v>
      </c>
      <c r="D12" s="70">
        <v>20</v>
      </c>
      <c r="E12" s="70">
        <v>40</v>
      </c>
      <c r="F12" s="70">
        <v>39</v>
      </c>
      <c r="G12" s="70">
        <v>20</v>
      </c>
      <c r="H12" s="70">
        <v>24</v>
      </c>
      <c r="I12" s="69">
        <v>0</v>
      </c>
      <c r="J12" s="71" t="s">
        <v>131</v>
      </c>
      <c r="K12" s="69">
        <v>10.3</v>
      </c>
      <c r="L12" s="69">
        <v>10.2</v>
      </c>
      <c r="M12" s="69"/>
      <c r="N12" s="69">
        <v>882.6</v>
      </c>
      <c r="O12" s="72"/>
    </row>
    <row r="13" spans="1:15" ht="21" customHeight="1">
      <c r="A13" s="11">
        <v>8</v>
      </c>
      <c r="B13" s="69">
        <v>22.4</v>
      </c>
      <c r="C13" s="69">
        <v>35</v>
      </c>
      <c r="D13" s="70">
        <v>18</v>
      </c>
      <c r="E13" s="70">
        <v>39</v>
      </c>
      <c r="F13" s="70">
        <v>33</v>
      </c>
      <c r="G13" s="70">
        <v>20</v>
      </c>
      <c r="H13" s="70">
        <v>21</v>
      </c>
      <c r="I13" s="69">
        <v>0</v>
      </c>
      <c r="J13" s="71" t="s">
        <v>149</v>
      </c>
      <c r="K13" s="69">
        <v>12.7</v>
      </c>
      <c r="L13" s="69">
        <v>9.1</v>
      </c>
      <c r="M13" s="69"/>
      <c r="N13" s="69">
        <v>881.4</v>
      </c>
      <c r="O13" s="72"/>
    </row>
    <row r="14" spans="1:15" ht="21" customHeight="1">
      <c r="A14" s="11">
        <v>9</v>
      </c>
      <c r="B14" s="69">
        <v>25</v>
      </c>
      <c r="C14" s="69">
        <v>37.2</v>
      </c>
      <c r="D14" s="70">
        <v>18</v>
      </c>
      <c r="E14" s="70">
        <v>39</v>
      </c>
      <c r="F14" s="70">
        <v>30</v>
      </c>
      <c r="G14" s="70">
        <v>18</v>
      </c>
      <c r="H14" s="70">
        <v>20</v>
      </c>
      <c r="I14" s="69" t="s">
        <v>97</v>
      </c>
      <c r="J14" s="71" t="s">
        <v>72</v>
      </c>
      <c r="K14" s="69">
        <v>22</v>
      </c>
      <c r="L14" s="69">
        <v>11.1</v>
      </c>
      <c r="M14" s="69"/>
      <c r="N14" s="69">
        <v>882.1</v>
      </c>
      <c r="O14" s="72" t="s">
        <v>54</v>
      </c>
    </row>
    <row r="15" spans="1:15" ht="21" customHeight="1">
      <c r="A15" s="11">
        <v>10</v>
      </c>
      <c r="B15" s="69">
        <v>25.2</v>
      </c>
      <c r="C15" s="69">
        <v>36.6</v>
      </c>
      <c r="D15" s="70">
        <v>17</v>
      </c>
      <c r="E15" s="70">
        <v>42</v>
      </c>
      <c r="F15" s="70">
        <v>34</v>
      </c>
      <c r="G15" s="70">
        <v>20</v>
      </c>
      <c r="H15" s="70">
        <v>43</v>
      </c>
      <c r="I15" s="69">
        <v>2</v>
      </c>
      <c r="J15" s="71" t="s">
        <v>76</v>
      </c>
      <c r="K15" s="69">
        <v>22.2</v>
      </c>
      <c r="L15" s="69">
        <v>7.5</v>
      </c>
      <c r="M15" s="69"/>
      <c r="N15" s="69">
        <v>883.3</v>
      </c>
      <c r="O15" s="72" t="s">
        <v>150</v>
      </c>
    </row>
    <row r="16" spans="1:15" ht="21" customHeight="1">
      <c r="A16" s="11">
        <v>11</v>
      </c>
      <c r="B16" s="69">
        <v>24.6</v>
      </c>
      <c r="C16" s="69">
        <v>36.8</v>
      </c>
      <c r="D16" s="70">
        <v>18</v>
      </c>
      <c r="E16" s="70">
        <v>39</v>
      </c>
      <c r="F16" s="70">
        <v>38</v>
      </c>
      <c r="G16" s="70">
        <v>21</v>
      </c>
      <c r="H16" s="70">
        <v>18</v>
      </c>
      <c r="I16" s="69" t="s">
        <v>97</v>
      </c>
      <c r="J16" s="71" t="s">
        <v>76</v>
      </c>
      <c r="K16" s="69">
        <v>13.7</v>
      </c>
      <c r="L16" s="69">
        <v>10.4</v>
      </c>
      <c r="M16" s="69"/>
      <c r="N16" s="69">
        <v>882.5</v>
      </c>
      <c r="O16" s="72" t="s">
        <v>150</v>
      </c>
    </row>
    <row r="17" spans="1:15" ht="21" customHeight="1">
      <c r="A17" s="11">
        <v>12</v>
      </c>
      <c r="B17" s="69">
        <v>26.4</v>
      </c>
      <c r="C17" s="69">
        <v>38.4</v>
      </c>
      <c r="D17" s="70">
        <v>14</v>
      </c>
      <c r="E17" s="70">
        <v>34</v>
      </c>
      <c r="F17" s="70">
        <v>29</v>
      </c>
      <c r="G17" s="70">
        <v>18</v>
      </c>
      <c r="H17" s="70">
        <v>15</v>
      </c>
      <c r="I17" s="69" t="s">
        <v>97</v>
      </c>
      <c r="J17" s="71" t="s">
        <v>152</v>
      </c>
      <c r="K17" s="69">
        <v>10.7</v>
      </c>
      <c r="L17" s="69">
        <v>10.6</v>
      </c>
      <c r="M17" s="69"/>
      <c r="N17" s="69">
        <v>883.3</v>
      </c>
      <c r="O17" s="72" t="s">
        <v>54</v>
      </c>
    </row>
    <row r="18" spans="1:15" ht="21" customHeight="1">
      <c r="A18" s="11">
        <v>13</v>
      </c>
      <c r="B18" s="69">
        <v>27.4</v>
      </c>
      <c r="C18" s="69">
        <v>38.4</v>
      </c>
      <c r="D18" s="70">
        <v>15</v>
      </c>
      <c r="E18" s="70">
        <v>37</v>
      </c>
      <c r="F18" s="70">
        <v>31</v>
      </c>
      <c r="G18" s="70">
        <v>18</v>
      </c>
      <c r="H18" s="70">
        <v>15</v>
      </c>
      <c r="I18" s="69">
        <v>0</v>
      </c>
      <c r="J18" s="71" t="s">
        <v>151</v>
      </c>
      <c r="K18" s="69">
        <v>14.2</v>
      </c>
      <c r="L18" s="69">
        <v>12.5</v>
      </c>
      <c r="M18" s="69"/>
      <c r="N18" s="69">
        <v>883.3</v>
      </c>
      <c r="O18" s="72"/>
    </row>
    <row r="19" spans="1:15" ht="21" customHeight="1">
      <c r="A19" s="11">
        <v>14</v>
      </c>
      <c r="B19" s="69">
        <v>24.8</v>
      </c>
      <c r="C19" s="69">
        <v>39.4</v>
      </c>
      <c r="D19" s="70">
        <v>13</v>
      </c>
      <c r="E19" s="70">
        <v>35</v>
      </c>
      <c r="F19" s="70">
        <v>35</v>
      </c>
      <c r="G19" s="70">
        <v>16</v>
      </c>
      <c r="H19" s="70">
        <v>13</v>
      </c>
      <c r="I19" s="69">
        <v>0</v>
      </c>
      <c r="J19" s="71" t="s">
        <v>71</v>
      </c>
      <c r="K19" s="69">
        <v>14.4</v>
      </c>
      <c r="L19" s="69">
        <v>12.7</v>
      </c>
      <c r="M19" s="69"/>
      <c r="N19" s="69">
        <v>881.9</v>
      </c>
      <c r="O19" s="72"/>
    </row>
    <row r="20" spans="1:15" ht="21" customHeight="1">
      <c r="A20" s="11">
        <v>15</v>
      </c>
      <c r="B20" s="69">
        <v>25.4</v>
      </c>
      <c r="C20" s="69">
        <v>40.2</v>
      </c>
      <c r="D20" s="70">
        <v>11</v>
      </c>
      <c r="E20" s="70">
        <v>31</v>
      </c>
      <c r="F20" s="70">
        <v>26</v>
      </c>
      <c r="G20" s="70">
        <v>14</v>
      </c>
      <c r="H20" s="70">
        <v>11</v>
      </c>
      <c r="I20" s="69">
        <v>0</v>
      </c>
      <c r="J20" s="71" t="s">
        <v>153</v>
      </c>
      <c r="K20" s="69">
        <v>12.1</v>
      </c>
      <c r="L20" s="69">
        <v>12.8</v>
      </c>
      <c r="M20" s="69"/>
      <c r="N20" s="69">
        <v>879.5</v>
      </c>
      <c r="O20" s="72"/>
    </row>
    <row r="21" spans="1:15" ht="21" customHeight="1">
      <c r="A21" s="11">
        <v>16</v>
      </c>
      <c r="B21" s="69">
        <v>26.2</v>
      </c>
      <c r="C21" s="69">
        <v>40.5</v>
      </c>
      <c r="D21" s="70">
        <v>11</v>
      </c>
      <c r="E21" s="70">
        <v>30</v>
      </c>
      <c r="F21" s="70">
        <v>28</v>
      </c>
      <c r="G21" s="70">
        <v>12</v>
      </c>
      <c r="H21" s="70">
        <v>11</v>
      </c>
      <c r="I21" s="69">
        <v>0</v>
      </c>
      <c r="J21" s="71" t="s">
        <v>124</v>
      </c>
      <c r="K21" s="69">
        <v>13.6</v>
      </c>
      <c r="L21" s="69">
        <v>11.8</v>
      </c>
      <c r="M21" s="69"/>
      <c r="N21" s="69">
        <v>878.6</v>
      </c>
      <c r="O21" s="72"/>
    </row>
    <row r="22" spans="1:15" ht="21" customHeight="1">
      <c r="A22" s="11">
        <v>17</v>
      </c>
      <c r="B22" s="69">
        <v>26.2</v>
      </c>
      <c r="C22" s="69">
        <v>39.4</v>
      </c>
      <c r="D22" s="70">
        <v>11</v>
      </c>
      <c r="E22" s="70">
        <v>36</v>
      </c>
      <c r="F22" s="70">
        <v>36</v>
      </c>
      <c r="G22" s="70">
        <v>18</v>
      </c>
      <c r="H22" s="70">
        <v>12</v>
      </c>
      <c r="I22" s="69">
        <v>0</v>
      </c>
      <c r="J22" s="71" t="s">
        <v>154</v>
      </c>
      <c r="K22" s="69">
        <v>15</v>
      </c>
      <c r="L22" s="69">
        <v>12</v>
      </c>
      <c r="M22" s="69"/>
      <c r="N22" s="69">
        <v>877.5</v>
      </c>
      <c r="O22" s="72"/>
    </row>
    <row r="23" spans="1:15" ht="21" customHeight="1">
      <c r="A23" s="11">
        <v>18</v>
      </c>
      <c r="B23" s="69">
        <v>28</v>
      </c>
      <c r="C23" s="69">
        <v>39.4</v>
      </c>
      <c r="D23" s="70">
        <v>11</v>
      </c>
      <c r="E23" s="70">
        <v>35</v>
      </c>
      <c r="F23" s="70">
        <v>35</v>
      </c>
      <c r="G23" s="70">
        <v>15</v>
      </c>
      <c r="H23" s="70">
        <v>12</v>
      </c>
      <c r="I23" s="69">
        <v>0</v>
      </c>
      <c r="J23" s="71" t="s">
        <v>155</v>
      </c>
      <c r="K23" s="69">
        <v>14.6</v>
      </c>
      <c r="L23" s="69">
        <v>12.3</v>
      </c>
      <c r="M23" s="69"/>
      <c r="N23" s="69">
        <v>876.6</v>
      </c>
      <c r="O23" s="72"/>
    </row>
    <row r="24" spans="1:15" ht="21" customHeight="1">
      <c r="A24" s="11">
        <v>19</v>
      </c>
      <c r="B24" s="69">
        <v>28</v>
      </c>
      <c r="C24" s="69">
        <v>40.8</v>
      </c>
      <c r="D24" s="70">
        <v>9</v>
      </c>
      <c r="E24" s="70">
        <v>22</v>
      </c>
      <c r="F24" s="70">
        <v>22</v>
      </c>
      <c r="G24" s="70">
        <v>13</v>
      </c>
      <c r="H24" s="70">
        <v>10</v>
      </c>
      <c r="I24" s="69">
        <v>0</v>
      </c>
      <c r="J24" s="71" t="s">
        <v>156</v>
      </c>
      <c r="K24" s="69">
        <v>17</v>
      </c>
      <c r="L24" s="69">
        <v>12.4</v>
      </c>
      <c r="M24" s="69"/>
      <c r="N24" s="69">
        <v>876.4</v>
      </c>
      <c r="O24" s="72"/>
    </row>
    <row r="25" spans="1:15" ht="21" customHeight="1">
      <c r="A25" s="11">
        <v>20</v>
      </c>
      <c r="B25" s="69">
        <v>28.8</v>
      </c>
      <c r="C25" s="69">
        <v>41.4</v>
      </c>
      <c r="D25" s="70">
        <v>10</v>
      </c>
      <c r="E25" s="70">
        <v>24</v>
      </c>
      <c r="F25" s="70">
        <v>22</v>
      </c>
      <c r="G25" s="70">
        <v>13</v>
      </c>
      <c r="H25" s="70">
        <v>15</v>
      </c>
      <c r="I25" s="69">
        <v>0</v>
      </c>
      <c r="J25" s="71" t="s">
        <v>139</v>
      </c>
      <c r="K25" s="69">
        <v>20</v>
      </c>
      <c r="L25" s="69">
        <v>12.3</v>
      </c>
      <c r="M25" s="69"/>
      <c r="N25" s="69">
        <v>878.6</v>
      </c>
      <c r="O25" s="72"/>
    </row>
    <row r="26" spans="1:15" ht="21" customHeight="1">
      <c r="A26" s="11">
        <v>21</v>
      </c>
      <c r="B26" s="69">
        <v>30.2</v>
      </c>
      <c r="C26" s="69">
        <v>41.2</v>
      </c>
      <c r="D26" s="70">
        <v>14</v>
      </c>
      <c r="E26" s="70">
        <v>32</v>
      </c>
      <c r="F26" s="70">
        <v>19</v>
      </c>
      <c r="G26" s="70">
        <v>18</v>
      </c>
      <c r="H26" s="70">
        <v>20</v>
      </c>
      <c r="I26" s="69">
        <v>0</v>
      </c>
      <c r="J26" s="71" t="s">
        <v>124</v>
      </c>
      <c r="K26" s="69">
        <v>17.4</v>
      </c>
      <c r="L26" s="69">
        <v>11.8</v>
      </c>
      <c r="M26" s="69"/>
      <c r="N26" s="69">
        <v>880.8</v>
      </c>
      <c r="O26" s="72"/>
    </row>
    <row r="27" spans="1:15" ht="21" customHeight="1">
      <c r="A27" s="11">
        <v>22</v>
      </c>
      <c r="B27" s="69">
        <v>29</v>
      </c>
      <c r="C27" s="69">
        <v>42.2</v>
      </c>
      <c r="D27" s="70">
        <v>14</v>
      </c>
      <c r="E27" s="70">
        <v>35</v>
      </c>
      <c r="F27" s="70">
        <v>35</v>
      </c>
      <c r="G27" s="70">
        <v>17</v>
      </c>
      <c r="H27" s="70">
        <v>16</v>
      </c>
      <c r="I27" s="69">
        <v>0</v>
      </c>
      <c r="J27" s="71" t="s">
        <v>57</v>
      </c>
      <c r="K27" s="69">
        <v>16.6</v>
      </c>
      <c r="L27" s="69">
        <v>11.3</v>
      </c>
      <c r="M27" s="69"/>
      <c r="N27" s="69">
        <v>881.1</v>
      </c>
      <c r="O27" s="72"/>
    </row>
    <row r="28" spans="1:15" ht="21" customHeight="1">
      <c r="A28" s="11">
        <v>23</v>
      </c>
      <c r="B28" s="69">
        <v>30</v>
      </c>
      <c r="C28" s="69">
        <v>41.6</v>
      </c>
      <c r="D28" s="70">
        <v>17</v>
      </c>
      <c r="E28" s="70">
        <v>37</v>
      </c>
      <c r="F28" s="70">
        <v>30</v>
      </c>
      <c r="G28" s="70">
        <v>19</v>
      </c>
      <c r="H28" s="70">
        <v>21</v>
      </c>
      <c r="I28" s="69">
        <v>0</v>
      </c>
      <c r="J28" s="71" t="s">
        <v>59</v>
      </c>
      <c r="K28" s="69">
        <v>14.5</v>
      </c>
      <c r="L28" s="69">
        <v>11</v>
      </c>
      <c r="M28" s="69"/>
      <c r="N28" s="69">
        <v>880.4</v>
      </c>
      <c r="O28" s="72"/>
    </row>
    <row r="29" spans="1:15" ht="21" customHeight="1">
      <c r="A29" s="11">
        <v>24</v>
      </c>
      <c r="B29" s="69">
        <v>30</v>
      </c>
      <c r="C29" s="69">
        <v>39</v>
      </c>
      <c r="D29" s="70">
        <v>20</v>
      </c>
      <c r="E29" s="70">
        <v>37</v>
      </c>
      <c r="F29" s="70">
        <v>35</v>
      </c>
      <c r="G29" s="70">
        <v>23</v>
      </c>
      <c r="H29" s="70">
        <v>32</v>
      </c>
      <c r="I29" s="69">
        <v>0</v>
      </c>
      <c r="J29" s="71" t="s">
        <v>157</v>
      </c>
      <c r="K29" s="69">
        <v>17</v>
      </c>
      <c r="L29" s="69">
        <v>11</v>
      </c>
      <c r="M29" s="69"/>
      <c r="N29" s="69">
        <v>880.9</v>
      </c>
      <c r="O29" s="72"/>
    </row>
    <row r="30" spans="1:15" ht="21" customHeight="1">
      <c r="A30" s="11">
        <v>25</v>
      </c>
      <c r="B30" s="69">
        <v>27.6</v>
      </c>
      <c r="C30" s="69">
        <v>34</v>
      </c>
      <c r="D30" s="70">
        <v>28</v>
      </c>
      <c r="E30" s="70">
        <v>50</v>
      </c>
      <c r="F30" s="70">
        <v>41</v>
      </c>
      <c r="G30" s="70">
        <v>31</v>
      </c>
      <c r="H30" s="70">
        <v>39</v>
      </c>
      <c r="I30" s="69">
        <v>0.5</v>
      </c>
      <c r="J30" s="71" t="s">
        <v>67</v>
      </c>
      <c r="K30" s="69">
        <v>14</v>
      </c>
      <c r="L30" s="69">
        <v>8.6</v>
      </c>
      <c r="M30" s="69"/>
      <c r="N30" s="69">
        <v>881.8</v>
      </c>
      <c r="O30" s="72" t="s">
        <v>54</v>
      </c>
    </row>
    <row r="31" spans="1:15" ht="21" customHeight="1">
      <c r="A31" s="11">
        <v>26</v>
      </c>
      <c r="B31" s="69">
        <v>23.6</v>
      </c>
      <c r="C31" s="69">
        <v>31.6</v>
      </c>
      <c r="D31" s="70">
        <v>29</v>
      </c>
      <c r="E31" s="70">
        <v>43</v>
      </c>
      <c r="F31" s="70">
        <v>41</v>
      </c>
      <c r="G31" s="70">
        <v>32</v>
      </c>
      <c r="H31" s="70">
        <v>40</v>
      </c>
      <c r="I31" s="69" t="s">
        <v>97</v>
      </c>
      <c r="J31" s="71" t="s">
        <v>64</v>
      </c>
      <c r="K31" s="69">
        <v>13.5</v>
      </c>
      <c r="L31" s="69">
        <v>1.8</v>
      </c>
      <c r="M31" s="69"/>
      <c r="N31" s="69">
        <v>884.5</v>
      </c>
      <c r="O31" s="72" t="s">
        <v>54</v>
      </c>
    </row>
    <row r="32" spans="1:15" ht="21" customHeight="1">
      <c r="A32" s="11">
        <v>27</v>
      </c>
      <c r="B32" s="69">
        <v>25</v>
      </c>
      <c r="C32" s="69">
        <v>36.2</v>
      </c>
      <c r="D32" s="70">
        <v>22</v>
      </c>
      <c r="E32" s="70">
        <v>45</v>
      </c>
      <c r="F32" s="70">
        <v>45</v>
      </c>
      <c r="G32" s="70">
        <v>24</v>
      </c>
      <c r="H32" s="70">
        <v>27</v>
      </c>
      <c r="I32" s="69">
        <v>0</v>
      </c>
      <c r="J32" s="71" t="s">
        <v>84</v>
      </c>
      <c r="K32" s="69">
        <v>9</v>
      </c>
      <c r="L32" s="69">
        <v>10</v>
      </c>
      <c r="M32" s="69"/>
      <c r="N32" s="69">
        <v>884</v>
      </c>
      <c r="O32" s="72"/>
    </row>
    <row r="33" spans="1:15" ht="21" customHeight="1">
      <c r="A33" s="11">
        <v>28</v>
      </c>
      <c r="B33" s="69">
        <v>26</v>
      </c>
      <c r="C33" s="69">
        <v>36.2</v>
      </c>
      <c r="D33" s="70">
        <v>20</v>
      </c>
      <c r="E33" s="70">
        <v>43</v>
      </c>
      <c r="F33" s="70">
        <v>35</v>
      </c>
      <c r="G33" s="70">
        <v>21</v>
      </c>
      <c r="H33" s="70">
        <v>26</v>
      </c>
      <c r="I33" s="69">
        <v>0</v>
      </c>
      <c r="J33" s="71" t="s">
        <v>78</v>
      </c>
      <c r="K33" s="69">
        <v>12</v>
      </c>
      <c r="L33" s="69">
        <v>5.4</v>
      </c>
      <c r="M33" s="69"/>
      <c r="N33" s="69">
        <v>885.4</v>
      </c>
      <c r="O33" s="72"/>
    </row>
    <row r="34" spans="1:15" ht="21" customHeight="1">
      <c r="A34" s="11">
        <v>29</v>
      </c>
      <c r="B34" s="69">
        <v>26.6</v>
      </c>
      <c r="C34" s="69">
        <v>37</v>
      </c>
      <c r="D34" s="70">
        <v>20</v>
      </c>
      <c r="E34" s="70">
        <v>40</v>
      </c>
      <c r="F34" s="70">
        <v>30</v>
      </c>
      <c r="G34" s="70">
        <v>24</v>
      </c>
      <c r="H34" s="70">
        <v>20</v>
      </c>
      <c r="I34" s="69">
        <v>0</v>
      </c>
      <c r="J34" s="71" t="s">
        <v>158</v>
      </c>
      <c r="K34" s="69">
        <v>13</v>
      </c>
      <c r="L34" s="69">
        <v>11.5</v>
      </c>
      <c r="M34" s="69"/>
      <c r="N34" s="69">
        <v>885.7</v>
      </c>
      <c r="O34" s="72"/>
    </row>
    <row r="35" spans="1:15" ht="21" customHeight="1">
      <c r="A35" s="11">
        <v>30</v>
      </c>
      <c r="B35" s="69">
        <v>26.6</v>
      </c>
      <c r="C35" s="69">
        <v>36</v>
      </c>
      <c r="D35" s="70">
        <v>24</v>
      </c>
      <c r="E35" s="70">
        <v>42</v>
      </c>
      <c r="F35" s="70">
        <v>34</v>
      </c>
      <c r="G35" s="70">
        <v>24</v>
      </c>
      <c r="H35" s="70">
        <v>35</v>
      </c>
      <c r="I35" s="69">
        <v>0</v>
      </c>
      <c r="J35" s="71" t="s">
        <v>64</v>
      </c>
      <c r="K35" s="69">
        <v>15.8</v>
      </c>
      <c r="L35" s="69">
        <v>8.1</v>
      </c>
      <c r="M35" s="69"/>
      <c r="N35" s="69">
        <v>887.2</v>
      </c>
      <c r="O35" s="72"/>
    </row>
    <row r="36" spans="1:15" ht="21" customHeight="1">
      <c r="A36" s="11">
        <v>31</v>
      </c>
      <c r="B36" s="69">
        <v>24.6</v>
      </c>
      <c r="C36" s="69">
        <v>36</v>
      </c>
      <c r="D36" s="70">
        <v>22</v>
      </c>
      <c r="E36" s="70">
        <v>45</v>
      </c>
      <c r="F36" s="70">
        <v>35</v>
      </c>
      <c r="G36" s="70">
        <v>25</v>
      </c>
      <c r="H36" s="70">
        <v>29</v>
      </c>
      <c r="I36" s="69">
        <v>0</v>
      </c>
      <c r="J36" s="71" t="s">
        <v>76</v>
      </c>
      <c r="K36" s="69">
        <v>14.4</v>
      </c>
      <c r="L36" s="69">
        <v>11.2</v>
      </c>
      <c r="M36" s="69"/>
      <c r="N36" s="69">
        <v>887.4</v>
      </c>
      <c r="O36" s="72"/>
    </row>
    <row r="37" spans="1:15" ht="20.25" customHeight="1">
      <c r="A37" s="254" t="s">
        <v>16</v>
      </c>
      <c r="B37" s="73">
        <f>AVERAGE(B6:B36)</f>
        <v>25.200000000000003</v>
      </c>
      <c r="C37" s="73">
        <f aca="true" t="shared" si="0" ref="C37:H37">AVERAGE(C6:C36)</f>
        <v>36.94516129032258</v>
      </c>
      <c r="D37" s="73">
        <f t="shared" si="0"/>
        <v>17.451612903225808</v>
      </c>
      <c r="E37" s="73">
        <f t="shared" si="0"/>
        <v>38.45161290322581</v>
      </c>
      <c r="F37" s="73">
        <f t="shared" si="0"/>
        <v>33.806451612903224</v>
      </c>
      <c r="G37" s="73">
        <f t="shared" si="0"/>
        <v>19.548387096774192</v>
      </c>
      <c r="H37" s="73">
        <f t="shared" si="0"/>
        <v>22.225806451612904</v>
      </c>
      <c r="I37" s="256">
        <f>SUM(I6:I36)</f>
        <v>2.5</v>
      </c>
      <c r="J37" s="267" t="s">
        <v>146</v>
      </c>
      <c r="K37" s="256">
        <f>SUM(K6:K36)</f>
        <v>433.19999999999993</v>
      </c>
      <c r="L37" s="256">
        <f>SUM(L6:L36)</f>
        <v>312.80000000000007</v>
      </c>
      <c r="M37" s="256">
        <v>0</v>
      </c>
      <c r="N37" s="256">
        <f>IF(ISERROR(AVERAGE(N6:N36))," ",AVERAGE(N6:N36))</f>
        <v>882.5483870967743</v>
      </c>
      <c r="O37" s="265"/>
    </row>
    <row r="38" spans="1:15" ht="18.75" customHeight="1" thickBot="1">
      <c r="A38" s="255"/>
      <c r="B38" s="249">
        <f>IF(ISERROR(AVERAGE(B37:C37))," ",AVERAGE(B37:C37))</f>
        <v>31.072580645161292</v>
      </c>
      <c r="C38" s="250">
        <f>AVERAGE(B37:C37)</f>
        <v>31.072580645161292</v>
      </c>
      <c r="D38" s="249">
        <f>IF(ISERROR(AVERAGE(D37:E37))," ",AVERAGE(D37:E37))</f>
        <v>27.951612903225808</v>
      </c>
      <c r="E38" s="250">
        <f>AVERAGE(D37:E37)</f>
        <v>27.951612903225808</v>
      </c>
      <c r="F38" s="251">
        <f>IF(ISERROR(AVERAGE(F37:H37))," ",AVERAGE(F37:H37))</f>
        <v>25.193548387096772</v>
      </c>
      <c r="G38" s="252">
        <f>AVERAGE(F37:H37)</f>
        <v>25.193548387096772</v>
      </c>
      <c r="H38" s="253"/>
      <c r="I38" s="257"/>
      <c r="J38" s="268"/>
      <c r="K38" s="257"/>
      <c r="L38" s="257"/>
      <c r="M38" s="257"/>
      <c r="N38" s="257"/>
      <c r="O38" s="266"/>
    </row>
  </sheetData>
  <sheetProtection/>
  <mergeCells count="21">
    <mergeCell ref="A1:O1"/>
    <mergeCell ref="A2:O2"/>
    <mergeCell ref="A3:D3"/>
    <mergeCell ref="E3:F3"/>
    <mergeCell ref="K3:L3"/>
    <mergeCell ref="B4:C4"/>
    <mergeCell ref="O37:O38"/>
    <mergeCell ref="J37:J38"/>
    <mergeCell ref="O4:O5"/>
    <mergeCell ref="F38:H38"/>
    <mergeCell ref="L37:L38"/>
    <mergeCell ref="I37:I38"/>
    <mergeCell ref="A37:A38"/>
    <mergeCell ref="M37:M38"/>
    <mergeCell ref="A4:A5"/>
    <mergeCell ref="N37:N38"/>
    <mergeCell ref="B38:C38"/>
    <mergeCell ref="K4:K5"/>
    <mergeCell ref="D38:E38"/>
    <mergeCell ref="D4:H4"/>
    <mergeCell ref="K37:K38"/>
  </mergeCells>
  <printOptions/>
  <pageMargins left="0.75" right="0.75" top="1.55" bottom="0.39" header="0.25" footer="0.32"/>
  <pageSetup horizontalDpi="600" verticalDpi="600" orientation="landscape" paperSize="9" r:id="rId1"/>
  <headerFooter alignWithMargins="0">
    <oddHeader>&amp;L
................:.سال:&amp;Cسازمان هواشناسي كشور
اداره كل هواشناسي استان سمنان
اداره هواشناسي بيارجمند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O38"/>
  <sheetViews>
    <sheetView rightToLeft="1" zoomScale="120" zoomScaleNormal="120" zoomScalePageLayoutView="0" workbookViewId="0" topLeftCell="A1">
      <selection activeCell="Q3" sqref="Q3"/>
    </sheetView>
  </sheetViews>
  <sheetFormatPr defaultColWidth="9.140625" defaultRowHeight="12.75"/>
  <cols>
    <col min="1" max="1" width="4.57421875" style="0" customWidth="1"/>
    <col min="2" max="3" width="5.8515625" style="0" customWidth="1"/>
    <col min="4" max="4" width="5.57421875" style="0" customWidth="1"/>
    <col min="5" max="5" width="5.7109375" style="0" customWidth="1"/>
    <col min="6" max="6" width="5.28125" style="0" customWidth="1"/>
    <col min="7" max="7" width="5.7109375" style="0" customWidth="1"/>
    <col min="8" max="8" width="5.57421875" style="0" customWidth="1"/>
    <col min="9" max="9" width="5.28125" style="0" customWidth="1"/>
    <col min="10" max="10" width="10.57421875" style="0" customWidth="1"/>
    <col min="11" max="13" width="5.28125" style="0" customWidth="1"/>
    <col min="14" max="14" width="6.28125" style="0" customWidth="1"/>
    <col min="15" max="15" width="16.28125" style="0" customWidth="1"/>
  </cols>
  <sheetData>
    <row r="1" spans="1:15" ht="27.75" customHeight="1">
      <c r="A1" s="245" t="s">
        <v>21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</row>
    <row r="2" spans="1:15" ht="27.75" customHeight="1">
      <c r="A2" s="246" t="s">
        <v>22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5" ht="21" customHeight="1" thickBot="1">
      <c r="A3" s="247" t="s">
        <v>20</v>
      </c>
      <c r="B3" s="247"/>
      <c r="C3" s="247"/>
      <c r="D3" s="247"/>
      <c r="E3" s="248" t="s">
        <v>47</v>
      </c>
      <c r="F3" s="248"/>
      <c r="G3" s="8"/>
      <c r="H3" s="8"/>
      <c r="I3" s="7"/>
      <c r="J3" s="9" t="s">
        <v>17</v>
      </c>
      <c r="K3" s="248" t="s">
        <v>28</v>
      </c>
      <c r="L3" s="248"/>
      <c r="M3" s="64"/>
      <c r="N3" s="9" t="s">
        <v>18</v>
      </c>
      <c r="O3" s="75">
        <v>1391</v>
      </c>
    </row>
    <row r="4" spans="1:15" ht="17.25" customHeight="1">
      <c r="A4" s="258" t="s">
        <v>0</v>
      </c>
      <c r="B4" s="271" t="s">
        <v>19</v>
      </c>
      <c r="C4" s="272"/>
      <c r="D4" s="262" t="s">
        <v>1</v>
      </c>
      <c r="E4" s="263"/>
      <c r="F4" s="263"/>
      <c r="G4" s="263"/>
      <c r="H4" s="264"/>
      <c r="I4" s="12" t="s">
        <v>2</v>
      </c>
      <c r="J4" s="3" t="s">
        <v>3</v>
      </c>
      <c r="K4" s="260" t="s">
        <v>4</v>
      </c>
      <c r="L4" s="1" t="s">
        <v>5</v>
      </c>
      <c r="M4" s="1" t="s">
        <v>6</v>
      </c>
      <c r="N4" s="1" t="s">
        <v>16</v>
      </c>
      <c r="O4" s="269" t="s">
        <v>7</v>
      </c>
    </row>
    <row r="5" spans="1:15" ht="21" customHeight="1" thickBot="1">
      <c r="A5" s="259"/>
      <c r="B5" s="4" t="s">
        <v>8</v>
      </c>
      <c r="C5" s="6" t="s">
        <v>9</v>
      </c>
      <c r="D5" s="4" t="s">
        <v>10</v>
      </c>
      <c r="E5" s="5" t="s">
        <v>11</v>
      </c>
      <c r="F5" s="14">
        <v>0.2708333333333333</v>
      </c>
      <c r="G5" s="15">
        <v>0.5208333333333334</v>
      </c>
      <c r="H5" s="16">
        <v>0.7708333333333334</v>
      </c>
      <c r="I5" s="13" t="s">
        <v>12</v>
      </c>
      <c r="J5" s="2" t="s">
        <v>13</v>
      </c>
      <c r="K5" s="261"/>
      <c r="L5" s="2" t="s">
        <v>14</v>
      </c>
      <c r="M5" s="2" t="s">
        <v>15</v>
      </c>
      <c r="N5" s="2" t="s">
        <v>42</v>
      </c>
      <c r="O5" s="270"/>
    </row>
    <row r="6" spans="1:15" ht="21" customHeight="1">
      <c r="A6" s="10">
        <v>1</v>
      </c>
      <c r="B6" s="65">
        <v>23</v>
      </c>
      <c r="C6" s="65">
        <v>36.2</v>
      </c>
      <c r="D6" s="66">
        <v>20</v>
      </c>
      <c r="E6" s="66">
        <v>47</v>
      </c>
      <c r="F6" s="66">
        <v>39</v>
      </c>
      <c r="G6" s="66">
        <v>23</v>
      </c>
      <c r="H6" s="66">
        <v>23</v>
      </c>
      <c r="I6" s="69">
        <v>0</v>
      </c>
      <c r="J6" s="67" t="s">
        <v>159</v>
      </c>
      <c r="K6" s="65">
        <v>17</v>
      </c>
      <c r="L6" s="65">
        <v>11</v>
      </c>
      <c r="M6" s="65"/>
      <c r="N6" s="65">
        <v>887.9</v>
      </c>
      <c r="O6" s="68"/>
    </row>
    <row r="7" spans="1:15" ht="21" customHeight="1">
      <c r="A7" s="11">
        <v>2</v>
      </c>
      <c r="B7" s="69">
        <v>24.4</v>
      </c>
      <c r="C7" s="69">
        <v>37</v>
      </c>
      <c r="D7" s="70">
        <v>14</v>
      </c>
      <c r="E7" s="70">
        <v>49</v>
      </c>
      <c r="F7" s="70">
        <v>43</v>
      </c>
      <c r="G7" s="70">
        <v>26</v>
      </c>
      <c r="H7" s="70">
        <v>23</v>
      </c>
      <c r="I7" s="69">
        <v>0</v>
      </c>
      <c r="J7" s="71" t="s">
        <v>76</v>
      </c>
      <c r="K7" s="69">
        <v>13</v>
      </c>
      <c r="L7" s="69">
        <v>12.7</v>
      </c>
      <c r="M7" s="71"/>
      <c r="N7" s="69">
        <v>887.6</v>
      </c>
      <c r="O7" s="72"/>
    </row>
    <row r="8" spans="1:15" ht="21" customHeight="1">
      <c r="A8" s="11">
        <v>3</v>
      </c>
      <c r="B8" s="65">
        <v>23.6</v>
      </c>
      <c r="C8" s="65">
        <v>35.4</v>
      </c>
      <c r="D8" s="66">
        <v>21</v>
      </c>
      <c r="E8" s="66">
        <v>35</v>
      </c>
      <c r="F8" s="66">
        <v>35</v>
      </c>
      <c r="G8" s="66">
        <v>23</v>
      </c>
      <c r="H8" s="66">
        <v>30</v>
      </c>
      <c r="I8" s="69">
        <v>0</v>
      </c>
      <c r="J8" s="67" t="s">
        <v>69</v>
      </c>
      <c r="K8" s="65">
        <v>14.8</v>
      </c>
      <c r="L8" s="65">
        <v>12.5</v>
      </c>
      <c r="M8" s="65"/>
      <c r="N8" s="65">
        <v>886.9</v>
      </c>
      <c r="O8" s="68"/>
    </row>
    <row r="9" spans="1:15" ht="21" customHeight="1">
      <c r="A9" s="11">
        <v>4</v>
      </c>
      <c r="B9" s="69">
        <v>26</v>
      </c>
      <c r="C9" s="69">
        <v>35.2</v>
      </c>
      <c r="D9" s="70">
        <v>23</v>
      </c>
      <c r="E9" s="70">
        <v>33</v>
      </c>
      <c r="F9" s="70">
        <v>33</v>
      </c>
      <c r="G9" s="70">
        <v>24</v>
      </c>
      <c r="H9" s="70">
        <v>26</v>
      </c>
      <c r="I9" s="69">
        <v>0</v>
      </c>
      <c r="J9" s="71" t="s">
        <v>160</v>
      </c>
      <c r="K9" s="69">
        <v>16.3</v>
      </c>
      <c r="L9" s="69">
        <v>12.4</v>
      </c>
      <c r="M9" s="71"/>
      <c r="N9" s="69">
        <v>887.4</v>
      </c>
      <c r="O9" s="72"/>
    </row>
    <row r="10" spans="1:15" ht="21" customHeight="1">
      <c r="A10" s="11">
        <v>5</v>
      </c>
      <c r="B10" s="65">
        <v>23.8</v>
      </c>
      <c r="C10" s="65">
        <v>35.6</v>
      </c>
      <c r="D10" s="66">
        <v>16</v>
      </c>
      <c r="E10" s="66">
        <v>38</v>
      </c>
      <c r="F10" s="66">
        <v>35</v>
      </c>
      <c r="G10" s="66">
        <v>19</v>
      </c>
      <c r="H10" s="66">
        <v>29</v>
      </c>
      <c r="I10" s="69">
        <v>0</v>
      </c>
      <c r="J10" s="67" t="s">
        <v>69</v>
      </c>
      <c r="K10" s="65">
        <v>14.7</v>
      </c>
      <c r="L10" s="65">
        <v>12.4</v>
      </c>
      <c r="M10" s="65"/>
      <c r="N10" s="65">
        <v>887.7</v>
      </c>
      <c r="O10" s="68"/>
    </row>
    <row r="11" spans="1:15" ht="21" customHeight="1">
      <c r="A11" s="11">
        <v>6</v>
      </c>
      <c r="B11" s="69">
        <v>21.6</v>
      </c>
      <c r="C11" s="69">
        <v>35.2</v>
      </c>
      <c r="D11" s="70">
        <v>21</v>
      </c>
      <c r="E11" s="70">
        <v>41</v>
      </c>
      <c r="F11" s="70">
        <v>39</v>
      </c>
      <c r="G11" s="70">
        <v>25</v>
      </c>
      <c r="H11" s="70">
        <v>23</v>
      </c>
      <c r="I11" s="69">
        <v>0</v>
      </c>
      <c r="J11" s="71" t="s">
        <v>50</v>
      </c>
      <c r="K11" s="69">
        <v>15</v>
      </c>
      <c r="L11" s="69">
        <v>12.4</v>
      </c>
      <c r="M11" s="71"/>
      <c r="N11" s="69">
        <v>885.3</v>
      </c>
      <c r="O11" s="72"/>
    </row>
    <row r="12" spans="1:15" ht="21" customHeight="1">
      <c r="A12" s="11">
        <v>7</v>
      </c>
      <c r="B12" s="65">
        <v>21</v>
      </c>
      <c r="C12" s="65">
        <v>36.2</v>
      </c>
      <c r="D12" s="66">
        <v>23</v>
      </c>
      <c r="E12" s="66">
        <v>40</v>
      </c>
      <c r="F12" s="66">
        <v>39</v>
      </c>
      <c r="G12" s="66">
        <v>26</v>
      </c>
      <c r="H12" s="66">
        <v>28</v>
      </c>
      <c r="I12" s="69">
        <v>0</v>
      </c>
      <c r="J12" s="67" t="s">
        <v>84</v>
      </c>
      <c r="K12" s="65">
        <v>15.4</v>
      </c>
      <c r="L12" s="65">
        <v>11.2</v>
      </c>
      <c r="M12" s="65"/>
      <c r="N12" s="65">
        <v>884</v>
      </c>
      <c r="O12" s="68"/>
    </row>
    <row r="13" spans="1:15" ht="21" customHeight="1">
      <c r="A13" s="11">
        <v>8</v>
      </c>
      <c r="B13" s="69">
        <v>24</v>
      </c>
      <c r="C13" s="69">
        <v>36.2</v>
      </c>
      <c r="D13" s="70">
        <v>25</v>
      </c>
      <c r="E13" s="70">
        <v>38</v>
      </c>
      <c r="F13" s="70">
        <v>31</v>
      </c>
      <c r="G13" s="70">
        <v>25</v>
      </c>
      <c r="H13" s="70">
        <v>33</v>
      </c>
      <c r="I13" s="69">
        <v>0</v>
      </c>
      <c r="J13" s="71" t="s">
        <v>53</v>
      </c>
      <c r="K13" s="69">
        <v>13</v>
      </c>
      <c r="L13" s="69">
        <v>8.8</v>
      </c>
      <c r="M13" s="71"/>
      <c r="N13" s="69">
        <v>883.7</v>
      </c>
      <c r="O13" s="72"/>
    </row>
    <row r="14" spans="1:15" ht="21" customHeight="1">
      <c r="A14" s="11">
        <v>9</v>
      </c>
      <c r="B14" s="65">
        <v>23.4</v>
      </c>
      <c r="C14" s="65">
        <v>37.6</v>
      </c>
      <c r="D14" s="66">
        <v>15</v>
      </c>
      <c r="E14" s="66">
        <v>52</v>
      </c>
      <c r="F14" s="66">
        <v>36</v>
      </c>
      <c r="G14" s="66">
        <v>18</v>
      </c>
      <c r="H14" s="66">
        <v>27</v>
      </c>
      <c r="I14" s="69">
        <v>0</v>
      </c>
      <c r="J14" s="67" t="s">
        <v>83</v>
      </c>
      <c r="K14" s="65">
        <v>16.5</v>
      </c>
      <c r="L14" s="65">
        <v>11</v>
      </c>
      <c r="M14" s="65"/>
      <c r="N14" s="65">
        <v>883.6</v>
      </c>
      <c r="O14" s="68"/>
    </row>
    <row r="15" spans="1:15" ht="21" customHeight="1">
      <c r="A15" s="11">
        <v>10</v>
      </c>
      <c r="B15" s="69">
        <v>25</v>
      </c>
      <c r="C15" s="69">
        <v>38.6</v>
      </c>
      <c r="D15" s="70">
        <v>18</v>
      </c>
      <c r="E15" s="70">
        <v>46</v>
      </c>
      <c r="F15" s="70">
        <v>44</v>
      </c>
      <c r="G15" s="70">
        <v>25</v>
      </c>
      <c r="H15" s="70">
        <v>21</v>
      </c>
      <c r="I15" s="69">
        <v>0</v>
      </c>
      <c r="J15" s="71" t="s">
        <v>55</v>
      </c>
      <c r="K15" s="69">
        <v>12</v>
      </c>
      <c r="L15" s="69">
        <v>11.7</v>
      </c>
      <c r="M15" s="71"/>
      <c r="N15" s="69">
        <v>884.2</v>
      </c>
      <c r="O15" s="72"/>
    </row>
    <row r="16" spans="1:15" ht="21" customHeight="1">
      <c r="A16" s="11">
        <v>11</v>
      </c>
      <c r="B16" s="69">
        <v>24</v>
      </c>
      <c r="C16" s="69">
        <v>39.4</v>
      </c>
      <c r="D16" s="70">
        <v>25</v>
      </c>
      <c r="E16" s="70">
        <v>38</v>
      </c>
      <c r="F16" s="70">
        <v>35</v>
      </c>
      <c r="G16" s="70">
        <v>29</v>
      </c>
      <c r="H16" s="70">
        <v>25</v>
      </c>
      <c r="I16" s="69">
        <v>0</v>
      </c>
      <c r="J16" s="71" t="s">
        <v>74</v>
      </c>
      <c r="K16" s="69">
        <v>12.6</v>
      </c>
      <c r="L16" s="69">
        <v>10.9</v>
      </c>
      <c r="M16" s="69"/>
      <c r="N16" s="69">
        <v>884.3</v>
      </c>
      <c r="O16" s="72"/>
    </row>
    <row r="17" spans="1:15" ht="21" customHeight="1">
      <c r="A17" s="11">
        <v>12</v>
      </c>
      <c r="B17" s="69">
        <v>28</v>
      </c>
      <c r="C17" s="69">
        <v>39.6</v>
      </c>
      <c r="D17" s="70">
        <v>21</v>
      </c>
      <c r="E17" s="70">
        <v>41</v>
      </c>
      <c r="F17" s="70">
        <v>41</v>
      </c>
      <c r="G17" s="70">
        <v>24</v>
      </c>
      <c r="H17" s="70">
        <v>24</v>
      </c>
      <c r="I17" s="69">
        <v>0</v>
      </c>
      <c r="J17" s="71" t="s">
        <v>161</v>
      </c>
      <c r="K17" s="69">
        <v>16.9</v>
      </c>
      <c r="L17" s="69">
        <v>9.8</v>
      </c>
      <c r="M17" s="69"/>
      <c r="N17" s="69">
        <v>884.9</v>
      </c>
      <c r="O17" s="72"/>
    </row>
    <row r="18" spans="1:15" ht="21" customHeight="1">
      <c r="A18" s="11">
        <v>13</v>
      </c>
      <c r="B18" s="69">
        <v>26.2</v>
      </c>
      <c r="C18" s="69">
        <v>39.6</v>
      </c>
      <c r="D18" s="70">
        <v>18</v>
      </c>
      <c r="E18" s="70">
        <v>40</v>
      </c>
      <c r="F18" s="70">
        <v>39</v>
      </c>
      <c r="G18" s="70">
        <v>23</v>
      </c>
      <c r="H18" s="70">
        <v>22</v>
      </c>
      <c r="I18" s="69">
        <v>0</v>
      </c>
      <c r="J18" s="71" t="s">
        <v>151</v>
      </c>
      <c r="K18" s="69">
        <v>17.7</v>
      </c>
      <c r="L18" s="69">
        <v>11.3</v>
      </c>
      <c r="M18" s="69"/>
      <c r="N18" s="69">
        <v>884.6</v>
      </c>
      <c r="O18" s="72"/>
    </row>
    <row r="19" spans="1:15" ht="21" customHeight="1">
      <c r="A19" s="11">
        <v>14</v>
      </c>
      <c r="B19" s="69">
        <v>24</v>
      </c>
      <c r="C19" s="69">
        <v>36</v>
      </c>
      <c r="D19" s="70">
        <v>22</v>
      </c>
      <c r="E19" s="70">
        <v>45</v>
      </c>
      <c r="F19" s="70">
        <v>41</v>
      </c>
      <c r="G19" s="70">
        <v>27</v>
      </c>
      <c r="H19" s="70">
        <v>25</v>
      </c>
      <c r="I19" s="69">
        <v>0</v>
      </c>
      <c r="J19" s="71" t="s">
        <v>66</v>
      </c>
      <c r="K19" s="69">
        <v>15</v>
      </c>
      <c r="L19" s="69">
        <v>10.4</v>
      </c>
      <c r="M19" s="69"/>
      <c r="N19" s="69">
        <v>884.9</v>
      </c>
      <c r="O19" s="72"/>
    </row>
    <row r="20" spans="1:15" ht="21" customHeight="1">
      <c r="A20" s="11">
        <v>15</v>
      </c>
      <c r="B20" s="69">
        <v>24.6</v>
      </c>
      <c r="C20" s="69">
        <v>36</v>
      </c>
      <c r="D20" s="70">
        <v>21</v>
      </c>
      <c r="E20" s="70">
        <v>39</v>
      </c>
      <c r="F20" s="70">
        <v>31</v>
      </c>
      <c r="G20" s="70">
        <v>21</v>
      </c>
      <c r="H20" s="70">
        <v>25</v>
      </c>
      <c r="I20" s="69">
        <v>0</v>
      </c>
      <c r="J20" s="71" t="s">
        <v>85</v>
      </c>
      <c r="K20" s="69">
        <v>15.4</v>
      </c>
      <c r="L20" s="69">
        <v>11.8</v>
      </c>
      <c r="M20" s="69"/>
      <c r="N20" s="69">
        <v>884.9</v>
      </c>
      <c r="O20" s="72"/>
    </row>
    <row r="21" spans="1:15" ht="21" customHeight="1">
      <c r="A21" s="11">
        <v>16</v>
      </c>
      <c r="B21" s="69">
        <v>23.2</v>
      </c>
      <c r="C21" s="69">
        <v>37.4</v>
      </c>
      <c r="D21" s="70">
        <v>22</v>
      </c>
      <c r="E21" s="70">
        <v>42</v>
      </c>
      <c r="F21" s="70">
        <v>42</v>
      </c>
      <c r="G21" s="70">
        <v>26</v>
      </c>
      <c r="H21" s="70">
        <v>23</v>
      </c>
      <c r="I21" s="69">
        <v>0</v>
      </c>
      <c r="J21" s="71" t="s">
        <v>84</v>
      </c>
      <c r="K21" s="69">
        <v>12.3</v>
      </c>
      <c r="L21" s="69">
        <v>12.3</v>
      </c>
      <c r="M21" s="69"/>
      <c r="N21" s="69">
        <v>884.2</v>
      </c>
      <c r="O21" s="72"/>
    </row>
    <row r="22" spans="1:15" ht="21" customHeight="1">
      <c r="A22" s="11">
        <v>17</v>
      </c>
      <c r="B22" s="69">
        <v>23.4</v>
      </c>
      <c r="C22" s="69">
        <v>37</v>
      </c>
      <c r="D22" s="70">
        <v>19</v>
      </c>
      <c r="E22" s="70">
        <v>40</v>
      </c>
      <c r="F22" s="70">
        <v>33</v>
      </c>
      <c r="G22" s="70">
        <v>21</v>
      </c>
      <c r="H22" s="70">
        <v>21</v>
      </c>
      <c r="I22" s="69">
        <v>0</v>
      </c>
      <c r="J22" s="71" t="s">
        <v>141</v>
      </c>
      <c r="K22" s="69">
        <v>11</v>
      </c>
      <c r="L22" s="69">
        <v>12.4</v>
      </c>
      <c r="M22" s="69"/>
      <c r="N22" s="69">
        <v>884</v>
      </c>
      <c r="O22" s="72"/>
    </row>
    <row r="23" spans="1:15" ht="21" customHeight="1">
      <c r="A23" s="11">
        <v>18</v>
      </c>
      <c r="B23" s="69">
        <v>23.8</v>
      </c>
      <c r="C23" s="69">
        <v>38.4</v>
      </c>
      <c r="D23" s="70">
        <v>18</v>
      </c>
      <c r="E23" s="70">
        <v>41</v>
      </c>
      <c r="F23" s="70">
        <v>41</v>
      </c>
      <c r="G23" s="70">
        <v>21</v>
      </c>
      <c r="H23" s="70">
        <v>26</v>
      </c>
      <c r="I23" s="69">
        <v>0</v>
      </c>
      <c r="J23" s="71" t="s">
        <v>100</v>
      </c>
      <c r="K23" s="69">
        <v>10.2</v>
      </c>
      <c r="L23" s="69">
        <v>12</v>
      </c>
      <c r="M23" s="69"/>
      <c r="N23" s="69">
        <v>884.3</v>
      </c>
      <c r="O23" s="72"/>
    </row>
    <row r="24" spans="1:15" ht="21" customHeight="1">
      <c r="A24" s="11">
        <v>19</v>
      </c>
      <c r="B24" s="69">
        <v>22.6</v>
      </c>
      <c r="C24" s="69">
        <v>38.6</v>
      </c>
      <c r="D24" s="70">
        <v>20</v>
      </c>
      <c r="E24" s="70">
        <v>38</v>
      </c>
      <c r="F24" s="70">
        <v>24</v>
      </c>
      <c r="G24" s="70">
        <v>22</v>
      </c>
      <c r="H24" s="70">
        <v>25</v>
      </c>
      <c r="I24" s="69">
        <v>0</v>
      </c>
      <c r="J24" s="71" t="s">
        <v>84</v>
      </c>
      <c r="K24" s="69">
        <v>12.4</v>
      </c>
      <c r="L24" s="69">
        <v>11.8</v>
      </c>
      <c r="M24" s="69"/>
      <c r="N24" s="69">
        <v>883.6</v>
      </c>
      <c r="O24" s="72"/>
    </row>
    <row r="25" spans="1:15" ht="21" customHeight="1">
      <c r="A25" s="11">
        <v>20</v>
      </c>
      <c r="B25" s="69">
        <v>24.2</v>
      </c>
      <c r="C25" s="69">
        <v>38.6</v>
      </c>
      <c r="D25" s="70">
        <v>22</v>
      </c>
      <c r="E25" s="70">
        <v>44</v>
      </c>
      <c r="F25" s="70">
        <v>38</v>
      </c>
      <c r="G25" s="70">
        <v>24</v>
      </c>
      <c r="H25" s="70">
        <v>30</v>
      </c>
      <c r="I25" s="69">
        <v>0</v>
      </c>
      <c r="J25" s="71" t="s">
        <v>88</v>
      </c>
      <c r="K25" s="69">
        <v>13</v>
      </c>
      <c r="L25" s="69">
        <v>11.5</v>
      </c>
      <c r="M25" s="69"/>
      <c r="N25" s="69">
        <v>882.9</v>
      </c>
      <c r="O25" s="72"/>
    </row>
    <row r="26" spans="1:15" ht="21" customHeight="1">
      <c r="A26" s="11">
        <v>21</v>
      </c>
      <c r="B26" s="69">
        <v>26.2</v>
      </c>
      <c r="C26" s="69">
        <v>36.6</v>
      </c>
      <c r="D26" s="70">
        <v>27</v>
      </c>
      <c r="E26" s="70">
        <v>42</v>
      </c>
      <c r="F26" s="70">
        <v>42</v>
      </c>
      <c r="G26" s="70">
        <v>33</v>
      </c>
      <c r="H26" s="70">
        <v>35</v>
      </c>
      <c r="I26" s="69" t="s">
        <v>51</v>
      </c>
      <c r="J26" s="71" t="s">
        <v>162</v>
      </c>
      <c r="K26" s="69">
        <v>14.4</v>
      </c>
      <c r="L26" s="69">
        <v>6.7</v>
      </c>
      <c r="M26" s="69"/>
      <c r="N26" s="69">
        <v>883.8</v>
      </c>
      <c r="O26" s="72" t="s">
        <v>164</v>
      </c>
    </row>
    <row r="27" spans="1:15" ht="21" customHeight="1">
      <c r="A27" s="11">
        <v>22</v>
      </c>
      <c r="B27" s="69">
        <v>24.2</v>
      </c>
      <c r="C27" s="69">
        <v>37.8</v>
      </c>
      <c r="D27" s="70">
        <v>23</v>
      </c>
      <c r="E27" s="70">
        <v>40</v>
      </c>
      <c r="F27" s="70">
        <v>38</v>
      </c>
      <c r="G27" s="70">
        <v>26</v>
      </c>
      <c r="H27" s="70">
        <v>25</v>
      </c>
      <c r="I27" s="69">
        <v>0</v>
      </c>
      <c r="J27" s="71" t="s">
        <v>58</v>
      </c>
      <c r="K27" s="69">
        <v>12</v>
      </c>
      <c r="L27" s="69">
        <v>11.8</v>
      </c>
      <c r="M27" s="69"/>
      <c r="N27" s="69">
        <v>884.9</v>
      </c>
      <c r="O27" s="72"/>
    </row>
    <row r="28" spans="1:15" ht="21" customHeight="1">
      <c r="A28" s="11">
        <v>23</v>
      </c>
      <c r="B28" s="69">
        <v>21.6</v>
      </c>
      <c r="C28" s="69">
        <v>38</v>
      </c>
      <c r="D28" s="70">
        <v>11</v>
      </c>
      <c r="E28" s="70">
        <v>42</v>
      </c>
      <c r="F28" s="70">
        <v>42</v>
      </c>
      <c r="G28" s="70">
        <v>13</v>
      </c>
      <c r="H28" s="70">
        <v>12</v>
      </c>
      <c r="I28" s="69">
        <v>0</v>
      </c>
      <c r="J28" s="71" t="s">
        <v>161</v>
      </c>
      <c r="K28" s="69">
        <v>13.2</v>
      </c>
      <c r="L28" s="69">
        <v>12</v>
      </c>
      <c r="M28" s="69"/>
      <c r="N28" s="69">
        <v>884.1</v>
      </c>
      <c r="O28" s="72"/>
    </row>
    <row r="29" spans="1:15" ht="21" customHeight="1">
      <c r="A29" s="11">
        <v>24</v>
      </c>
      <c r="B29" s="69">
        <v>24.2</v>
      </c>
      <c r="C29" s="69">
        <v>37.8</v>
      </c>
      <c r="D29" s="70">
        <v>9</v>
      </c>
      <c r="E29" s="70">
        <v>29</v>
      </c>
      <c r="F29" s="70">
        <v>24</v>
      </c>
      <c r="G29" s="70">
        <v>10</v>
      </c>
      <c r="H29" s="70">
        <v>21</v>
      </c>
      <c r="I29" s="69">
        <v>0</v>
      </c>
      <c r="J29" s="71" t="s">
        <v>59</v>
      </c>
      <c r="K29" s="69">
        <v>18.2</v>
      </c>
      <c r="L29" s="69">
        <v>12.1</v>
      </c>
      <c r="M29" s="69"/>
      <c r="N29" s="69">
        <v>885</v>
      </c>
      <c r="O29" s="72"/>
    </row>
    <row r="30" spans="1:15" ht="21" customHeight="1">
      <c r="A30" s="11">
        <v>25</v>
      </c>
      <c r="B30" s="69">
        <v>23.6</v>
      </c>
      <c r="C30" s="69">
        <v>37.4</v>
      </c>
      <c r="D30" s="70">
        <v>14</v>
      </c>
      <c r="E30" s="70">
        <v>36</v>
      </c>
      <c r="F30" s="70">
        <v>35</v>
      </c>
      <c r="G30" s="70">
        <v>15</v>
      </c>
      <c r="H30" s="70">
        <v>17</v>
      </c>
      <c r="I30" s="69">
        <v>0</v>
      </c>
      <c r="J30" s="71" t="s">
        <v>163</v>
      </c>
      <c r="K30" s="69">
        <v>17.1</v>
      </c>
      <c r="L30" s="69">
        <v>12</v>
      </c>
      <c r="M30" s="69"/>
      <c r="N30" s="69">
        <v>885.5</v>
      </c>
      <c r="O30" s="72"/>
    </row>
    <row r="31" spans="1:15" ht="21" customHeight="1">
      <c r="A31" s="11">
        <v>26</v>
      </c>
      <c r="B31" s="69">
        <v>23.8</v>
      </c>
      <c r="C31" s="69">
        <v>37.6</v>
      </c>
      <c r="D31" s="70">
        <v>13</v>
      </c>
      <c r="E31" s="70">
        <v>30</v>
      </c>
      <c r="F31" s="70">
        <v>25</v>
      </c>
      <c r="G31" s="70">
        <v>15</v>
      </c>
      <c r="H31" s="70">
        <v>16</v>
      </c>
      <c r="I31" s="69">
        <v>0</v>
      </c>
      <c r="J31" s="71" t="s">
        <v>77</v>
      </c>
      <c r="K31" s="69">
        <v>18</v>
      </c>
      <c r="L31" s="69">
        <v>12</v>
      </c>
      <c r="M31" s="69"/>
      <c r="N31" s="69">
        <v>884.5</v>
      </c>
      <c r="O31" s="72"/>
    </row>
    <row r="32" spans="1:15" ht="21" customHeight="1">
      <c r="A32" s="11">
        <v>27</v>
      </c>
      <c r="B32" s="69">
        <v>25.6</v>
      </c>
      <c r="C32" s="69">
        <v>38</v>
      </c>
      <c r="D32" s="70">
        <v>11</v>
      </c>
      <c r="E32" s="70">
        <v>30</v>
      </c>
      <c r="F32" s="70">
        <v>30</v>
      </c>
      <c r="G32" s="70">
        <v>12</v>
      </c>
      <c r="H32" s="70">
        <v>13</v>
      </c>
      <c r="I32" s="69">
        <v>0</v>
      </c>
      <c r="J32" s="71" t="s">
        <v>70</v>
      </c>
      <c r="K32" s="69">
        <v>17.6</v>
      </c>
      <c r="L32" s="69">
        <v>11.8</v>
      </c>
      <c r="M32" s="69"/>
      <c r="N32" s="69">
        <v>882.8</v>
      </c>
      <c r="O32" s="72"/>
    </row>
    <row r="33" spans="1:15" ht="21" customHeight="1">
      <c r="A33" s="11">
        <v>28</v>
      </c>
      <c r="B33" s="69">
        <v>25</v>
      </c>
      <c r="C33" s="69">
        <v>38.4</v>
      </c>
      <c r="D33" s="70">
        <v>6</v>
      </c>
      <c r="E33" s="70">
        <v>34</v>
      </c>
      <c r="F33" s="70">
        <v>18</v>
      </c>
      <c r="G33" s="70">
        <v>8</v>
      </c>
      <c r="H33" s="70">
        <v>17</v>
      </c>
      <c r="I33" s="69">
        <v>0</v>
      </c>
      <c r="J33" s="71" t="s">
        <v>52</v>
      </c>
      <c r="K33" s="69">
        <v>14</v>
      </c>
      <c r="L33" s="69">
        <v>11.9</v>
      </c>
      <c r="M33" s="69"/>
      <c r="N33" s="69">
        <v>885</v>
      </c>
      <c r="O33" s="72"/>
    </row>
    <row r="34" spans="1:15" ht="21" customHeight="1">
      <c r="A34" s="11">
        <v>29</v>
      </c>
      <c r="B34" s="69">
        <v>23</v>
      </c>
      <c r="C34" s="69">
        <v>38.4</v>
      </c>
      <c r="D34" s="70">
        <v>7</v>
      </c>
      <c r="E34" s="70">
        <v>28</v>
      </c>
      <c r="F34" s="70">
        <v>28</v>
      </c>
      <c r="G34" s="70">
        <v>12</v>
      </c>
      <c r="H34" s="70">
        <v>19</v>
      </c>
      <c r="I34" s="69">
        <v>0</v>
      </c>
      <c r="J34" s="71" t="s">
        <v>149</v>
      </c>
      <c r="K34" s="69">
        <v>17.7</v>
      </c>
      <c r="L34" s="69">
        <v>12</v>
      </c>
      <c r="M34" s="69"/>
      <c r="N34" s="69">
        <v>886</v>
      </c>
      <c r="O34" s="72"/>
    </row>
    <row r="35" spans="1:15" ht="21" customHeight="1">
      <c r="A35" s="11">
        <v>30</v>
      </c>
      <c r="B35" s="69">
        <v>24</v>
      </c>
      <c r="C35" s="69">
        <v>36.4</v>
      </c>
      <c r="D35" s="70">
        <v>12</v>
      </c>
      <c r="E35" s="70">
        <v>42</v>
      </c>
      <c r="F35" s="70">
        <v>28</v>
      </c>
      <c r="G35" s="70">
        <v>17</v>
      </c>
      <c r="H35" s="70">
        <v>22</v>
      </c>
      <c r="I35" s="69">
        <v>0</v>
      </c>
      <c r="J35" s="71" t="s">
        <v>76</v>
      </c>
      <c r="K35" s="69">
        <v>14</v>
      </c>
      <c r="L35" s="69">
        <v>11.4</v>
      </c>
      <c r="M35" s="69"/>
      <c r="N35" s="69">
        <v>884.7</v>
      </c>
      <c r="O35" s="72"/>
    </row>
    <row r="36" spans="1:15" ht="21" customHeight="1">
      <c r="A36" s="11">
        <v>31</v>
      </c>
      <c r="B36" s="69">
        <v>23.2</v>
      </c>
      <c r="C36" s="69">
        <v>36.6</v>
      </c>
      <c r="D36" s="70">
        <v>15</v>
      </c>
      <c r="E36" s="70">
        <v>38</v>
      </c>
      <c r="F36" s="70">
        <v>28</v>
      </c>
      <c r="G36" s="70">
        <v>16</v>
      </c>
      <c r="H36" s="70">
        <v>18</v>
      </c>
      <c r="I36" s="69">
        <v>0</v>
      </c>
      <c r="J36" s="71" t="s">
        <v>108</v>
      </c>
      <c r="K36" s="69">
        <v>14.2</v>
      </c>
      <c r="L36" s="69">
        <v>11.8</v>
      </c>
      <c r="M36" s="69"/>
      <c r="N36" s="69">
        <v>884.6</v>
      </c>
      <c r="O36" s="72"/>
    </row>
    <row r="37" spans="1:15" ht="20.25" customHeight="1">
      <c r="A37" s="254" t="s">
        <v>16</v>
      </c>
      <c r="B37" s="73">
        <f aca="true" t="shared" si="0" ref="B37:H37">IF(ISERROR(AVERAGE(B6:B36))," ",AVERAGE(B6:B36))</f>
        <v>24.00645161290323</v>
      </c>
      <c r="C37" s="73">
        <f t="shared" si="0"/>
        <v>37.31612903225807</v>
      </c>
      <c r="D37" s="73">
        <f t="shared" si="0"/>
        <v>17.806451612903224</v>
      </c>
      <c r="E37" s="73">
        <f t="shared" si="0"/>
        <v>39.29032258064516</v>
      </c>
      <c r="F37" s="73">
        <f t="shared" si="0"/>
        <v>34.74193548387097</v>
      </c>
      <c r="G37" s="73">
        <f t="shared" si="0"/>
        <v>20.93548387096774</v>
      </c>
      <c r="H37" s="73">
        <f t="shared" si="0"/>
        <v>23.35483870967742</v>
      </c>
      <c r="I37" s="256">
        <f>SUM(I6:I36)</f>
        <v>0</v>
      </c>
      <c r="J37" s="267"/>
      <c r="K37" s="256">
        <f>SUM(K6:K36)</f>
        <v>454.59999999999997</v>
      </c>
      <c r="L37" s="256">
        <f>SUM(L6:L36)</f>
        <v>355.80000000000007</v>
      </c>
      <c r="M37" s="256">
        <f>SUM(M6:M36)</f>
        <v>0</v>
      </c>
      <c r="N37" s="256">
        <f>IF(ISERROR(AVERAGE(N6:N36))," ",AVERAGE(N6:N36))</f>
        <v>884.8967741935484</v>
      </c>
      <c r="O37" s="265"/>
    </row>
    <row r="38" spans="1:15" ht="18.75" customHeight="1" thickBot="1">
      <c r="A38" s="255"/>
      <c r="B38" s="249">
        <f>IF(ISERROR(AVERAGE(B37:C37))," ",AVERAGE(B37:C37))</f>
        <v>30.661290322580648</v>
      </c>
      <c r="C38" s="250">
        <f>AVERAGE(B37:C37)</f>
        <v>30.661290322580648</v>
      </c>
      <c r="D38" s="249">
        <f>IF(ISERROR(AVERAGE(D37:E37))," ",AVERAGE(D37:E37))</f>
        <v>28.548387096774192</v>
      </c>
      <c r="E38" s="250">
        <f>AVERAGE(D37:E37)</f>
        <v>28.548387096774192</v>
      </c>
      <c r="F38" s="251">
        <f>IF(ISERROR(AVERAGE(F37:H37))," ",AVERAGE(F37:H37))</f>
        <v>26.344086021505376</v>
      </c>
      <c r="G38" s="252">
        <f>AVERAGE(F37:H37)</f>
        <v>26.344086021505376</v>
      </c>
      <c r="H38" s="253"/>
      <c r="I38" s="257"/>
      <c r="J38" s="268"/>
      <c r="K38" s="257"/>
      <c r="L38" s="257"/>
      <c r="M38" s="257"/>
      <c r="N38" s="257"/>
      <c r="O38" s="266"/>
    </row>
  </sheetData>
  <sheetProtection/>
  <mergeCells count="21">
    <mergeCell ref="A1:O1"/>
    <mergeCell ref="A2:O2"/>
    <mergeCell ref="A3:D3"/>
    <mergeCell ref="E3:F3"/>
    <mergeCell ref="K3:L3"/>
    <mergeCell ref="B4:C4"/>
    <mergeCell ref="O37:O38"/>
    <mergeCell ref="J37:J38"/>
    <mergeCell ref="O4:O5"/>
    <mergeCell ref="F38:H38"/>
    <mergeCell ref="L37:L38"/>
    <mergeCell ref="I37:I38"/>
    <mergeCell ref="A37:A38"/>
    <mergeCell ref="M37:M38"/>
    <mergeCell ref="A4:A5"/>
    <mergeCell ref="N37:N38"/>
    <mergeCell ref="B38:C38"/>
    <mergeCell ref="K4:K5"/>
    <mergeCell ref="D38:E38"/>
    <mergeCell ref="D4:H4"/>
    <mergeCell ref="K37:K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O38"/>
  <sheetViews>
    <sheetView rightToLeft="1" zoomScalePageLayoutView="0" workbookViewId="0" topLeftCell="A19">
      <selection activeCell="Q3" sqref="Q3"/>
    </sheetView>
  </sheetViews>
  <sheetFormatPr defaultColWidth="9.140625" defaultRowHeight="12.75"/>
  <cols>
    <col min="1" max="1" width="4.57421875" style="0" customWidth="1"/>
    <col min="2" max="3" width="5.8515625" style="0" customWidth="1"/>
    <col min="4" max="4" width="5.57421875" style="0" customWidth="1"/>
    <col min="5" max="5" width="5.7109375" style="0" customWidth="1"/>
    <col min="6" max="6" width="5.28125" style="0" customWidth="1"/>
    <col min="7" max="7" width="5.7109375" style="0" customWidth="1"/>
    <col min="8" max="8" width="5.57421875" style="0" customWidth="1"/>
    <col min="9" max="9" width="5.28125" style="0" customWidth="1"/>
    <col min="10" max="10" width="10.57421875" style="0" customWidth="1"/>
    <col min="11" max="13" width="5.28125" style="0" customWidth="1"/>
    <col min="14" max="14" width="6.140625" style="0" customWidth="1"/>
    <col min="15" max="15" width="16.28125" style="0" customWidth="1"/>
  </cols>
  <sheetData>
    <row r="1" spans="1:15" ht="27.75" customHeight="1">
      <c r="A1" s="245" t="s">
        <v>21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</row>
    <row r="2" spans="1:15" ht="27.75" customHeight="1">
      <c r="A2" s="246" t="s">
        <v>22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5" ht="21" customHeight="1" thickBot="1">
      <c r="A3" s="247" t="s">
        <v>20</v>
      </c>
      <c r="B3" s="247"/>
      <c r="C3" s="247"/>
      <c r="D3" s="247"/>
      <c r="E3" s="248" t="s">
        <v>47</v>
      </c>
      <c r="F3" s="248"/>
      <c r="G3" s="8"/>
      <c r="H3" s="8"/>
      <c r="I3" s="7"/>
      <c r="J3" s="9" t="s">
        <v>17</v>
      </c>
      <c r="K3" s="248" t="s">
        <v>29</v>
      </c>
      <c r="L3" s="248"/>
      <c r="M3" s="64"/>
      <c r="N3" s="9" t="s">
        <v>18</v>
      </c>
      <c r="O3" s="242">
        <v>1391</v>
      </c>
    </row>
    <row r="4" spans="1:15" ht="17.25" customHeight="1">
      <c r="A4" s="258" t="s">
        <v>0</v>
      </c>
      <c r="B4" s="271" t="s">
        <v>19</v>
      </c>
      <c r="C4" s="272"/>
      <c r="D4" s="262" t="s">
        <v>1</v>
      </c>
      <c r="E4" s="263"/>
      <c r="F4" s="263"/>
      <c r="G4" s="263"/>
      <c r="H4" s="264"/>
      <c r="I4" s="12" t="s">
        <v>2</v>
      </c>
      <c r="J4" s="3" t="s">
        <v>3</v>
      </c>
      <c r="K4" s="260" t="s">
        <v>4</v>
      </c>
      <c r="L4" s="1" t="s">
        <v>5</v>
      </c>
      <c r="M4" s="1" t="s">
        <v>6</v>
      </c>
      <c r="N4" s="1" t="s">
        <v>16</v>
      </c>
      <c r="O4" s="269" t="s">
        <v>7</v>
      </c>
    </row>
    <row r="5" spans="1:15" ht="21" customHeight="1" thickBot="1">
      <c r="A5" s="259"/>
      <c r="B5" s="4" t="s">
        <v>8</v>
      </c>
      <c r="C5" s="6" t="s">
        <v>9</v>
      </c>
      <c r="D5" s="4" t="s">
        <v>10</v>
      </c>
      <c r="E5" s="5" t="s">
        <v>11</v>
      </c>
      <c r="F5" s="14">
        <v>0.2708333333333333</v>
      </c>
      <c r="G5" s="15">
        <v>0.5208333333333334</v>
      </c>
      <c r="H5" s="16">
        <v>0.7708333333333334</v>
      </c>
      <c r="I5" s="13" t="s">
        <v>12</v>
      </c>
      <c r="J5" s="2" t="s">
        <v>13</v>
      </c>
      <c r="K5" s="261"/>
      <c r="L5" s="2" t="s">
        <v>14</v>
      </c>
      <c r="M5" s="2" t="s">
        <v>15</v>
      </c>
      <c r="N5" s="2" t="s">
        <v>42</v>
      </c>
      <c r="O5" s="270"/>
    </row>
    <row r="6" spans="1:15" ht="21" customHeight="1">
      <c r="A6" s="10">
        <v>1</v>
      </c>
      <c r="B6" s="65">
        <v>24</v>
      </c>
      <c r="C6" s="65">
        <v>37.6</v>
      </c>
      <c r="D6" s="66">
        <v>14</v>
      </c>
      <c r="E6" s="66">
        <v>36</v>
      </c>
      <c r="F6" s="66">
        <v>34</v>
      </c>
      <c r="G6" s="66">
        <v>18</v>
      </c>
      <c r="H6" s="66">
        <v>14</v>
      </c>
      <c r="I6" s="69">
        <v>0</v>
      </c>
      <c r="J6" s="67" t="s">
        <v>165</v>
      </c>
      <c r="K6" s="65">
        <v>10.6</v>
      </c>
      <c r="L6" s="65">
        <v>11.7</v>
      </c>
      <c r="M6" s="65"/>
      <c r="N6" s="65">
        <v>885.2</v>
      </c>
      <c r="O6" s="68"/>
    </row>
    <row r="7" spans="1:15" ht="21" customHeight="1">
      <c r="A7" s="11">
        <v>2</v>
      </c>
      <c r="B7" s="69">
        <v>25.8</v>
      </c>
      <c r="C7" s="69">
        <v>37.4</v>
      </c>
      <c r="D7" s="70">
        <v>17</v>
      </c>
      <c r="E7" s="70">
        <v>41</v>
      </c>
      <c r="F7" s="70">
        <v>32</v>
      </c>
      <c r="G7" s="70">
        <v>17</v>
      </c>
      <c r="H7" s="70">
        <v>36</v>
      </c>
      <c r="I7" s="69">
        <v>0</v>
      </c>
      <c r="J7" s="71" t="s">
        <v>166</v>
      </c>
      <c r="K7" s="69">
        <v>13.2</v>
      </c>
      <c r="L7" s="69">
        <v>9</v>
      </c>
      <c r="M7" s="69"/>
      <c r="N7" s="69">
        <v>885.3</v>
      </c>
      <c r="O7" s="72"/>
    </row>
    <row r="8" spans="1:15" ht="21" customHeight="1">
      <c r="A8" s="11">
        <v>3</v>
      </c>
      <c r="B8" s="69">
        <v>26.2</v>
      </c>
      <c r="C8" s="69">
        <v>35.8</v>
      </c>
      <c r="D8" s="70">
        <v>22</v>
      </c>
      <c r="E8" s="70">
        <v>45</v>
      </c>
      <c r="F8" s="70">
        <v>37</v>
      </c>
      <c r="G8" s="70">
        <v>26</v>
      </c>
      <c r="H8" s="70">
        <v>24</v>
      </c>
      <c r="I8" s="69">
        <v>0</v>
      </c>
      <c r="J8" s="71" t="s">
        <v>167</v>
      </c>
      <c r="K8" s="69">
        <v>13</v>
      </c>
      <c r="L8" s="69">
        <v>7.4</v>
      </c>
      <c r="M8" s="69"/>
      <c r="N8" s="69">
        <v>887.8</v>
      </c>
      <c r="O8" s="72"/>
    </row>
    <row r="9" spans="1:15" ht="21" customHeight="1">
      <c r="A9" s="11">
        <v>4</v>
      </c>
      <c r="B9" s="69">
        <v>22.6</v>
      </c>
      <c r="C9" s="69">
        <v>34.6</v>
      </c>
      <c r="D9" s="70">
        <v>25</v>
      </c>
      <c r="E9" s="70">
        <v>63</v>
      </c>
      <c r="F9" s="70">
        <v>53</v>
      </c>
      <c r="G9" s="70">
        <v>26</v>
      </c>
      <c r="H9" s="70">
        <v>52</v>
      </c>
      <c r="I9" s="69">
        <v>2.9</v>
      </c>
      <c r="J9" s="71" t="s">
        <v>168</v>
      </c>
      <c r="K9" s="69">
        <v>12.6</v>
      </c>
      <c r="L9" s="69">
        <v>7.4</v>
      </c>
      <c r="M9" s="69"/>
      <c r="N9" s="69">
        <v>888.2</v>
      </c>
      <c r="O9" s="72" t="s">
        <v>164</v>
      </c>
    </row>
    <row r="10" spans="1:15" ht="21" customHeight="1">
      <c r="A10" s="11">
        <v>5</v>
      </c>
      <c r="B10" s="69">
        <v>21.8</v>
      </c>
      <c r="C10" s="69">
        <v>32.6</v>
      </c>
      <c r="D10" s="70">
        <v>28</v>
      </c>
      <c r="E10" s="70">
        <v>67</v>
      </c>
      <c r="F10" s="70">
        <v>58</v>
      </c>
      <c r="G10" s="70">
        <v>34</v>
      </c>
      <c r="H10" s="70">
        <v>35</v>
      </c>
      <c r="I10" s="69">
        <v>0</v>
      </c>
      <c r="J10" s="71" t="s">
        <v>111</v>
      </c>
      <c r="K10" s="69">
        <v>9.2</v>
      </c>
      <c r="L10" s="69">
        <v>8.2</v>
      </c>
      <c r="M10" s="69"/>
      <c r="N10" s="69">
        <v>888.1</v>
      </c>
      <c r="O10" s="72"/>
    </row>
    <row r="11" spans="1:15" ht="21" customHeight="1">
      <c r="A11" s="11">
        <v>6</v>
      </c>
      <c r="B11" s="69">
        <v>20.8</v>
      </c>
      <c r="C11" s="69">
        <v>34.2</v>
      </c>
      <c r="D11" s="70">
        <v>23</v>
      </c>
      <c r="E11" s="70">
        <v>53</v>
      </c>
      <c r="F11" s="70">
        <v>53</v>
      </c>
      <c r="G11" s="70">
        <v>26</v>
      </c>
      <c r="H11" s="70">
        <v>27</v>
      </c>
      <c r="I11" s="69">
        <v>0</v>
      </c>
      <c r="J11" s="71" t="s">
        <v>169</v>
      </c>
      <c r="K11" s="69">
        <v>10</v>
      </c>
      <c r="L11" s="69">
        <v>11.6</v>
      </c>
      <c r="M11" s="69"/>
      <c r="N11" s="69">
        <v>885.5</v>
      </c>
      <c r="O11" s="72"/>
    </row>
    <row r="12" spans="1:15" ht="21" customHeight="1">
      <c r="A12" s="11">
        <v>7</v>
      </c>
      <c r="B12" s="69">
        <v>21.8</v>
      </c>
      <c r="C12" s="69">
        <v>35.4</v>
      </c>
      <c r="D12" s="70">
        <v>13</v>
      </c>
      <c r="E12" s="70">
        <v>34</v>
      </c>
      <c r="F12" s="70">
        <v>34</v>
      </c>
      <c r="G12" s="70">
        <v>16</v>
      </c>
      <c r="H12" s="70">
        <v>18</v>
      </c>
      <c r="I12" s="69">
        <v>0</v>
      </c>
      <c r="J12" s="71" t="s">
        <v>50</v>
      </c>
      <c r="K12" s="69">
        <v>9</v>
      </c>
      <c r="L12" s="69">
        <v>12</v>
      </c>
      <c r="N12" s="69">
        <v>884.7</v>
      </c>
      <c r="O12" s="72"/>
    </row>
    <row r="13" spans="1:15" ht="21" customHeight="1">
      <c r="A13" s="11">
        <v>8</v>
      </c>
      <c r="B13" s="69">
        <v>23</v>
      </c>
      <c r="C13" s="69">
        <v>37.2</v>
      </c>
      <c r="D13" s="70">
        <v>11</v>
      </c>
      <c r="E13" s="70">
        <v>32</v>
      </c>
      <c r="F13" s="70">
        <v>30</v>
      </c>
      <c r="G13" s="70">
        <v>15</v>
      </c>
      <c r="H13" s="70">
        <v>18</v>
      </c>
      <c r="I13" s="69">
        <v>0</v>
      </c>
      <c r="J13" s="71" t="s">
        <v>55</v>
      </c>
      <c r="K13" s="69">
        <v>9.8</v>
      </c>
      <c r="L13" s="69">
        <v>11.6</v>
      </c>
      <c r="M13" s="69"/>
      <c r="N13" s="69">
        <v>885</v>
      </c>
      <c r="O13" s="72"/>
    </row>
    <row r="14" spans="1:15" ht="21" customHeight="1">
      <c r="A14" s="11">
        <v>9</v>
      </c>
      <c r="B14" s="69">
        <v>23.8</v>
      </c>
      <c r="C14" s="69">
        <v>39</v>
      </c>
      <c r="D14" s="70">
        <v>12</v>
      </c>
      <c r="E14" s="70">
        <v>33</v>
      </c>
      <c r="F14" s="70">
        <v>23</v>
      </c>
      <c r="G14" s="70">
        <v>14</v>
      </c>
      <c r="H14" s="70">
        <v>17</v>
      </c>
      <c r="I14" s="69">
        <v>0</v>
      </c>
      <c r="J14" s="71" t="s">
        <v>121</v>
      </c>
      <c r="K14" s="69">
        <v>9.2</v>
      </c>
      <c r="L14" s="69">
        <v>10.9</v>
      </c>
      <c r="M14" s="69"/>
      <c r="N14" s="69">
        <v>885.8</v>
      </c>
      <c r="O14" s="72"/>
    </row>
    <row r="15" spans="1:15" ht="21" customHeight="1">
      <c r="A15" s="11">
        <v>10</v>
      </c>
      <c r="B15" s="69">
        <v>24.8</v>
      </c>
      <c r="C15" s="69">
        <v>37.4</v>
      </c>
      <c r="D15" s="70">
        <v>13</v>
      </c>
      <c r="E15" s="70">
        <v>40</v>
      </c>
      <c r="F15" s="70">
        <v>36</v>
      </c>
      <c r="G15" s="70">
        <v>15</v>
      </c>
      <c r="H15" s="70">
        <v>15</v>
      </c>
      <c r="I15" s="69">
        <v>0</v>
      </c>
      <c r="J15" s="71" t="s">
        <v>170</v>
      </c>
      <c r="K15" s="69">
        <v>11.1</v>
      </c>
      <c r="L15" s="69">
        <v>10.7</v>
      </c>
      <c r="M15" s="69"/>
      <c r="N15" s="69">
        <v>885.8</v>
      </c>
      <c r="O15" s="72"/>
    </row>
    <row r="16" spans="1:15" ht="21" customHeight="1">
      <c r="A16" s="11">
        <v>11</v>
      </c>
      <c r="B16" s="69">
        <v>21.4</v>
      </c>
      <c r="C16" s="69">
        <v>36</v>
      </c>
      <c r="D16" s="70">
        <v>9</v>
      </c>
      <c r="E16" s="70">
        <v>49</v>
      </c>
      <c r="F16" s="70">
        <v>49</v>
      </c>
      <c r="G16" s="70">
        <v>16</v>
      </c>
      <c r="H16" s="70">
        <v>11</v>
      </c>
      <c r="I16" s="69">
        <v>0</v>
      </c>
      <c r="J16" s="71" t="s">
        <v>131</v>
      </c>
      <c r="K16" s="69">
        <v>9.7</v>
      </c>
      <c r="L16" s="69">
        <v>11.7</v>
      </c>
      <c r="M16" s="69"/>
      <c r="N16" s="69">
        <v>886.1</v>
      </c>
      <c r="O16" s="72"/>
    </row>
    <row r="17" spans="1:15" ht="21" customHeight="1">
      <c r="A17" s="11">
        <v>12</v>
      </c>
      <c r="B17" s="69">
        <v>26.6</v>
      </c>
      <c r="C17" s="69">
        <v>34.4</v>
      </c>
      <c r="D17" s="70">
        <v>19</v>
      </c>
      <c r="E17" s="70">
        <v>41</v>
      </c>
      <c r="F17" s="70">
        <v>39</v>
      </c>
      <c r="G17" s="70">
        <v>22</v>
      </c>
      <c r="H17" s="70">
        <v>36</v>
      </c>
      <c r="I17" s="69">
        <v>0</v>
      </c>
      <c r="J17" s="71" t="s">
        <v>68</v>
      </c>
      <c r="K17" s="69">
        <v>9.6</v>
      </c>
      <c r="L17" s="69">
        <v>7.5</v>
      </c>
      <c r="M17" s="69"/>
      <c r="N17" s="69">
        <v>887.8</v>
      </c>
      <c r="O17" s="72"/>
    </row>
    <row r="18" spans="1:15" ht="21" customHeight="1">
      <c r="A18" s="11">
        <v>13</v>
      </c>
      <c r="B18" s="69">
        <v>24</v>
      </c>
      <c r="C18" s="69">
        <v>33</v>
      </c>
      <c r="D18" s="70">
        <v>21</v>
      </c>
      <c r="E18" s="70">
        <v>40</v>
      </c>
      <c r="F18" s="70">
        <v>40</v>
      </c>
      <c r="G18" s="70">
        <v>27</v>
      </c>
      <c r="H18" s="70">
        <v>28</v>
      </c>
      <c r="I18" s="69">
        <v>0</v>
      </c>
      <c r="J18" s="71" t="s">
        <v>75</v>
      </c>
      <c r="K18" s="69">
        <v>10.5</v>
      </c>
      <c r="L18" s="69">
        <v>11</v>
      </c>
      <c r="M18" s="69"/>
      <c r="N18" s="69">
        <v>888.7</v>
      </c>
      <c r="O18" s="72"/>
    </row>
    <row r="19" spans="1:15" ht="21" customHeight="1">
      <c r="A19" s="11">
        <v>14</v>
      </c>
      <c r="B19" s="69">
        <v>20.8</v>
      </c>
      <c r="C19" s="69">
        <v>33.2</v>
      </c>
      <c r="D19" s="70">
        <v>22</v>
      </c>
      <c r="E19" s="70">
        <v>49</v>
      </c>
      <c r="F19" s="70">
        <v>43</v>
      </c>
      <c r="G19" s="70">
        <v>23</v>
      </c>
      <c r="H19" s="70">
        <v>34</v>
      </c>
      <c r="I19" s="69">
        <v>0</v>
      </c>
      <c r="J19" s="71" t="s">
        <v>69</v>
      </c>
      <c r="K19" s="69">
        <v>9.5</v>
      </c>
      <c r="L19" s="69">
        <v>9.9</v>
      </c>
      <c r="M19" s="69"/>
      <c r="N19" s="69">
        <v>887.3</v>
      </c>
      <c r="O19" s="72"/>
    </row>
    <row r="20" spans="1:15" ht="21" customHeight="1">
      <c r="A20" s="11">
        <v>15</v>
      </c>
      <c r="B20" s="69">
        <v>19.4</v>
      </c>
      <c r="C20" s="69">
        <v>32</v>
      </c>
      <c r="D20" s="70">
        <v>25</v>
      </c>
      <c r="E20" s="70">
        <v>54</v>
      </c>
      <c r="F20" s="70">
        <v>53</v>
      </c>
      <c r="G20" s="70">
        <v>29</v>
      </c>
      <c r="H20" s="70">
        <v>27</v>
      </c>
      <c r="I20" s="69">
        <v>0</v>
      </c>
      <c r="J20" s="71" t="s">
        <v>63</v>
      </c>
      <c r="K20" s="69">
        <v>15</v>
      </c>
      <c r="L20" s="69">
        <v>10.7</v>
      </c>
      <c r="M20" s="69"/>
      <c r="N20" s="69">
        <v>887.3</v>
      </c>
      <c r="O20" s="72"/>
    </row>
    <row r="21" spans="1:15" ht="21" customHeight="1">
      <c r="A21" s="11">
        <v>16</v>
      </c>
      <c r="B21" s="69">
        <v>22.4</v>
      </c>
      <c r="C21" s="69">
        <v>34.2</v>
      </c>
      <c r="D21" s="70">
        <v>17</v>
      </c>
      <c r="E21" s="70">
        <v>45</v>
      </c>
      <c r="F21" s="70">
        <v>32</v>
      </c>
      <c r="G21" s="70">
        <v>19</v>
      </c>
      <c r="H21" s="70">
        <v>29</v>
      </c>
      <c r="I21" s="69">
        <v>0</v>
      </c>
      <c r="J21" s="71" t="s">
        <v>171</v>
      </c>
      <c r="K21" s="69">
        <v>8.2</v>
      </c>
      <c r="L21" s="69">
        <v>10.4</v>
      </c>
      <c r="M21" s="69"/>
      <c r="N21" s="69">
        <v>886.1</v>
      </c>
      <c r="O21" s="72"/>
    </row>
    <row r="22" spans="1:15" ht="21" customHeight="1">
      <c r="A22" s="11">
        <v>17</v>
      </c>
      <c r="B22" s="69">
        <v>18.2</v>
      </c>
      <c r="C22" s="69">
        <v>32.6</v>
      </c>
      <c r="D22" s="70">
        <v>25</v>
      </c>
      <c r="E22" s="70">
        <v>45</v>
      </c>
      <c r="F22" s="70">
        <v>44</v>
      </c>
      <c r="G22" s="70">
        <v>27</v>
      </c>
      <c r="H22" s="70">
        <v>30</v>
      </c>
      <c r="I22" s="69">
        <v>0</v>
      </c>
      <c r="J22" s="71" t="s">
        <v>50</v>
      </c>
      <c r="K22" s="69">
        <v>9.1</v>
      </c>
      <c r="L22" s="69">
        <v>11.1</v>
      </c>
      <c r="M22" s="69"/>
      <c r="N22" s="69">
        <v>886.1</v>
      </c>
      <c r="O22" s="72"/>
    </row>
    <row r="23" spans="1:15" ht="21" customHeight="1">
      <c r="A23" s="11">
        <v>18</v>
      </c>
      <c r="B23" s="69">
        <v>22</v>
      </c>
      <c r="C23" s="69">
        <v>36</v>
      </c>
      <c r="D23" s="70">
        <v>15</v>
      </c>
      <c r="E23" s="70">
        <v>40</v>
      </c>
      <c r="F23" s="70">
        <v>38</v>
      </c>
      <c r="G23" s="70">
        <v>23</v>
      </c>
      <c r="H23" s="70">
        <v>20</v>
      </c>
      <c r="I23" s="69">
        <v>0</v>
      </c>
      <c r="J23" s="71" t="s">
        <v>52</v>
      </c>
      <c r="K23" s="69">
        <v>8.7</v>
      </c>
      <c r="L23" s="69">
        <v>11</v>
      </c>
      <c r="M23" s="69"/>
      <c r="N23" s="69">
        <v>885.3</v>
      </c>
      <c r="O23" s="72"/>
    </row>
    <row r="24" spans="1:15" ht="21" customHeight="1">
      <c r="A24" s="11">
        <v>19</v>
      </c>
      <c r="B24" s="69">
        <v>21.8</v>
      </c>
      <c r="C24" s="69">
        <v>35.6</v>
      </c>
      <c r="D24" s="70">
        <v>16</v>
      </c>
      <c r="E24" s="70">
        <v>33</v>
      </c>
      <c r="F24" s="70">
        <v>32</v>
      </c>
      <c r="G24" s="70">
        <v>17</v>
      </c>
      <c r="H24" s="70">
        <v>19</v>
      </c>
      <c r="I24" s="69">
        <v>0</v>
      </c>
      <c r="J24" s="71" t="s">
        <v>55</v>
      </c>
      <c r="K24" s="69">
        <v>9.6</v>
      </c>
      <c r="L24" s="69">
        <v>11</v>
      </c>
      <c r="M24" s="69"/>
      <c r="N24" s="69">
        <v>886.1</v>
      </c>
      <c r="O24" s="72"/>
    </row>
    <row r="25" spans="1:15" ht="21" customHeight="1">
      <c r="A25" s="11">
        <v>20</v>
      </c>
      <c r="B25" s="69">
        <v>21</v>
      </c>
      <c r="C25" s="69">
        <v>35</v>
      </c>
      <c r="D25" s="70">
        <v>14</v>
      </c>
      <c r="E25" s="70">
        <v>33</v>
      </c>
      <c r="F25" s="70">
        <v>33</v>
      </c>
      <c r="G25" s="70">
        <v>14</v>
      </c>
      <c r="H25" s="70">
        <v>24</v>
      </c>
      <c r="I25" s="69">
        <v>0</v>
      </c>
      <c r="J25" s="71" t="s">
        <v>70</v>
      </c>
      <c r="K25" s="69">
        <v>8.4</v>
      </c>
      <c r="L25" s="69">
        <v>10.1</v>
      </c>
      <c r="M25" s="69"/>
      <c r="N25" s="69">
        <v>885.8</v>
      </c>
      <c r="O25" s="72"/>
    </row>
    <row r="26" spans="1:15" ht="21" customHeight="1">
      <c r="A26" s="11">
        <v>21</v>
      </c>
      <c r="B26" s="69">
        <v>23</v>
      </c>
      <c r="C26" s="69">
        <v>32.4</v>
      </c>
      <c r="D26" s="70">
        <v>26</v>
      </c>
      <c r="E26" s="70">
        <v>47</v>
      </c>
      <c r="F26" s="70">
        <v>44</v>
      </c>
      <c r="G26" s="70">
        <v>26</v>
      </c>
      <c r="H26" s="70">
        <v>39</v>
      </c>
      <c r="I26" s="69">
        <v>0</v>
      </c>
      <c r="J26" s="71" t="s">
        <v>67</v>
      </c>
      <c r="K26" s="69">
        <v>9.2</v>
      </c>
      <c r="L26" s="69">
        <v>9.6</v>
      </c>
      <c r="M26" s="69"/>
      <c r="N26" s="69">
        <v>887.7</v>
      </c>
      <c r="O26" s="72"/>
    </row>
    <row r="27" spans="1:15" ht="21" customHeight="1">
      <c r="A27" s="11">
        <v>22</v>
      </c>
      <c r="B27" s="69">
        <v>20.2</v>
      </c>
      <c r="C27" s="69">
        <v>32</v>
      </c>
      <c r="D27" s="70">
        <v>22</v>
      </c>
      <c r="E27" s="70">
        <v>51</v>
      </c>
      <c r="F27" s="70">
        <v>51</v>
      </c>
      <c r="G27" s="70">
        <v>25</v>
      </c>
      <c r="H27" s="70">
        <v>22</v>
      </c>
      <c r="I27" s="69">
        <v>0</v>
      </c>
      <c r="J27" s="71" t="s">
        <v>172</v>
      </c>
      <c r="K27" s="69">
        <v>8.7</v>
      </c>
      <c r="L27" s="69">
        <v>10.7</v>
      </c>
      <c r="M27" s="69"/>
      <c r="N27" s="69">
        <v>888.4</v>
      </c>
      <c r="O27" s="72"/>
    </row>
    <row r="28" spans="1:15" ht="21" customHeight="1">
      <c r="A28" s="11">
        <v>23</v>
      </c>
      <c r="B28" s="69">
        <v>20.2</v>
      </c>
      <c r="C28" s="69">
        <v>33</v>
      </c>
      <c r="D28" s="70">
        <v>22</v>
      </c>
      <c r="E28" s="70">
        <v>49</v>
      </c>
      <c r="F28" s="70">
        <v>49</v>
      </c>
      <c r="G28" s="70">
        <v>25</v>
      </c>
      <c r="H28" s="70">
        <v>23</v>
      </c>
      <c r="I28" s="69">
        <v>0</v>
      </c>
      <c r="J28" s="71" t="s">
        <v>56</v>
      </c>
      <c r="K28" s="69">
        <v>10.3</v>
      </c>
      <c r="L28" s="69">
        <v>10.6</v>
      </c>
      <c r="M28" s="69"/>
      <c r="N28" s="69">
        <v>887.5</v>
      </c>
      <c r="O28" s="72"/>
    </row>
    <row r="29" spans="1:15" ht="21" customHeight="1">
      <c r="A29" s="11">
        <v>24</v>
      </c>
      <c r="B29" s="69">
        <v>20.2</v>
      </c>
      <c r="C29" s="69">
        <v>34</v>
      </c>
      <c r="D29" s="70">
        <v>21</v>
      </c>
      <c r="E29" s="70">
        <v>51</v>
      </c>
      <c r="F29" s="70">
        <v>42</v>
      </c>
      <c r="G29" s="70">
        <v>25</v>
      </c>
      <c r="H29" s="70">
        <v>25</v>
      </c>
      <c r="I29" s="69">
        <v>0</v>
      </c>
      <c r="J29" s="71" t="s">
        <v>62</v>
      </c>
      <c r="K29" s="69">
        <v>9.2</v>
      </c>
      <c r="L29" s="69">
        <v>10</v>
      </c>
      <c r="M29" s="69"/>
      <c r="N29" s="69">
        <v>886.6</v>
      </c>
      <c r="O29" s="72"/>
    </row>
    <row r="30" spans="1:15" ht="21" customHeight="1">
      <c r="A30" s="11">
        <v>25</v>
      </c>
      <c r="B30" s="69">
        <v>23</v>
      </c>
      <c r="C30" s="69">
        <v>33</v>
      </c>
      <c r="D30" s="70">
        <v>23</v>
      </c>
      <c r="E30" s="70">
        <v>53</v>
      </c>
      <c r="F30" s="70">
        <v>32</v>
      </c>
      <c r="G30" s="70">
        <v>23</v>
      </c>
      <c r="H30" s="70">
        <v>32</v>
      </c>
      <c r="I30" s="69">
        <v>0</v>
      </c>
      <c r="J30" s="71" t="s">
        <v>64</v>
      </c>
      <c r="K30" s="69">
        <v>9.1</v>
      </c>
      <c r="L30" s="69">
        <v>7.6</v>
      </c>
      <c r="M30" s="69"/>
      <c r="N30" s="69">
        <v>886</v>
      </c>
      <c r="O30" s="72"/>
    </row>
    <row r="31" spans="1:15" ht="21" customHeight="1">
      <c r="A31" s="11">
        <v>26</v>
      </c>
      <c r="B31" s="69">
        <v>21.8</v>
      </c>
      <c r="C31" s="69">
        <v>29.8</v>
      </c>
      <c r="D31" s="70">
        <v>25</v>
      </c>
      <c r="E31" s="70">
        <v>59</v>
      </c>
      <c r="F31" s="70">
        <v>39</v>
      </c>
      <c r="G31" s="70">
        <v>28</v>
      </c>
      <c r="H31" s="70">
        <v>38</v>
      </c>
      <c r="I31" s="69">
        <v>0</v>
      </c>
      <c r="J31" s="71" t="s">
        <v>64</v>
      </c>
      <c r="K31" s="69">
        <v>7.7</v>
      </c>
      <c r="L31" s="69">
        <v>9.6</v>
      </c>
      <c r="M31" s="69"/>
      <c r="N31" s="69">
        <v>888</v>
      </c>
      <c r="O31" s="72"/>
    </row>
    <row r="32" spans="1:15" ht="21" customHeight="1">
      <c r="A32" s="11">
        <v>27</v>
      </c>
      <c r="B32" s="69">
        <v>17.6</v>
      </c>
      <c r="C32" s="69">
        <v>29</v>
      </c>
      <c r="D32" s="70">
        <v>32</v>
      </c>
      <c r="E32" s="70">
        <v>59</v>
      </c>
      <c r="F32" s="70">
        <v>57</v>
      </c>
      <c r="G32" s="70">
        <v>34</v>
      </c>
      <c r="H32" s="70">
        <v>33</v>
      </c>
      <c r="I32" s="69">
        <v>0</v>
      </c>
      <c r="J32" s="71" t="s">
        <v>49</v>
      </c>
      <c r="K32" s="69">
        <v>13</v>
      </c>
      <c r="L32" s="69">
        <v>10.3</v>
      </c>
      <c r="M32" s="69"/>
      <c r="N32" s="69">
        <v>889</v>
      </c>
      <c r="O32" s="72"/>
    </row>
    <row r="33" spans="1:15" ht="21" customHeight="1">
      <c r="A33" s="11">
        <v>28</v>
      </c>
      <c r="B33" s="69">
        <v>18.4</v>
      </c>
      <c r="C33" s="69">
        <v>31</v>
      </c>
      <c r="D33" s="70">
        <v>22</v>
      </c>
      <c r="E33" s="70">
        <v>40</v>
      </c>
      <c r="F33" s="70">
        <v>36</v>
      </c>
      <c r="G33" s="70">
        <v>28</v>
      </c>
      <c r="H33" s="70">
        <v>22</v>
      </c>
      <c r="I33" s="69">
        <v>0</v>
      </c>
      <c r="J33" s="71" t="s">
        <v>148</v>
      </c>
      <c r="K33" s="69">
        <v>7</v>
      </c>
      <c r="L33" s="69">
        <v>10.7</v>
      </c>
      <c r="M33" s="69"/>
      <c r="N33" s="69">
        <v>888.2</v>
      </c>
      <c r="O33" s="72"/>
    </row>
    <row r="34" spans="1:15" ht="21" customHeight="1">
      <c r="A34" s="11">
        <v>29</v>
      </c>
      <c r="B34" s="69">
        <v>19.4</v>
      </c>
      <c r="C34" s="69">
        <v>33.2</v>
      </c>
      <c r="D34" s="70">
        <v>17</v>
      </c>
      <c r="E34" s="70">
        <v>37</v>
      </c>
      <c r="F34" s="70">
        <v>37</v>
      </c>
      <c r="G34" s="70">
        <v>22</v>
      </c>
      <c r="H34" s="70">
        <v>26</v>
      </c>
      <c r="I34" s="69">
        <v>0</v>
      </c>
      <c r="J34" s="71" t="s">
        <v>49</v>
      </c>
      <c r="K34" s="69">
        <v>10</v>
      </c>
      <c r="L34" s="69">
        <v>10.8</v>
      </c>
      <c r="M34" s="69"/>
      <c r="N34" s="69">
        <v>888.8</v>
      </c>
      <c r="O34" s="72"/>
    </row>
    <row r="35" spans="1:15" ht="21" customHeight="1">
      <c r="A35" s="11">
        <v>30</v>
      </c>
      <c r="B35" s="69">
        <v>16.8</v>
      </c>
      <c r="C35" s="69">
        <v>32.6</v>
      </c>
      <c r="D35" s="70">
        <v>7</v>
      </c>
      <c r="E35" s="70">
        <v>41</v>
      </c>
      <c r="F35" s="70">
        <v>38</v>
      </c>
      <c r="G35" s="70">
        <v>14</v>
      </c>
      <c r="H35" s="70">
        <v>29</v>
      </c>
      <c r="I35" s="69">
        <v>0</v>
      </c>
      <c r="J35" s="71" t="s">
        <v>82</v>
      </c>
      <c r="K35" s="69">
        <v>9</v>
      </c>
      <c r="L35" s="69">
        <v>10.7</v>
      </c>
      <c r="M35" s="69"/>
      <c r="N35" s="69">
        <v>889.3</v>
      </c>
      <c r="O35" s="72"/>
    </row>
    <row r="36" spans="1:15" ht="21" customHeight="1">
      <c r="A36" s="11">
        <v>31</v>
      </c>
      <c r="B36" s="69">
        <v>20.8</v>
      </c>
      <c r="C36" s="69">
        <v>33</v>
      </c>
      <c r="D36" s="70">
        <v>16</v>
      </c>
      <c r="E36" s="70">
        <v>35</v>
      </c>
      <c r="F36" s="70">
        <v>35</v>
      </c>
      <c r="G36" s="70">
        <v>21</v>
      </c>
      <c r="H36" s="70">
        <v>32</v>
      </c>
      <c r="I36" s="69">
        <v>0</v>
      </c>
      <c r="J36" s="71" t="s">
        <v>82</v>
      </c>
      <c r="K36" s="69">
        <v>6</v>
      </c>
      <c r="L36" s="69">
        <v>10.3</v>
      </c>
      <c r="M36" s="69"/>
      <c r="N36" s="69">
        <v>887.9</v>
      </c>
      <c r="O36" s="72"/>
    </row>
    <row r="37" spans="1:15" ht="20.25" customHeight="1">
      <c r="A37" s="254" t="s">
        <v>16</v>
      </c>
      <c r="B37" s="73">
        <f aca="true" t="shared" si="0" ref="B37:H37">IF(ISERROR(AVERAGE(B6:B36))," ",AVERAGE(B6:B36))</f>
        <v>21.729032258064514</v>
      </c>
      <c r="C37" s="73">
        <f t="shared" si="0"/>
        <v>34.07096774193548</v>
      </c>
      <c r="D37" s="73">
        <f t="shared" si="0"/>
        <v>19.161290322580644</v>
      </c>
      <c r="E37" s="73">
        <f t="shared" si="0"/>
        <v>45</v>
      </c>
      <c r="F37" s="73">
        <f t="shared" si="0"/>
        <v>40.41935483870968</v>
      </c>
      <c r="G37" s="73">
        <f t="shared" si="0"/>
        <v>22.419354838709676</v>
      </c>
      <c r="H37" s="73">
        <f t="shared" si="0"/>
        <v>26.93548387096774</v>
      </c>
      <c r="I37" s="256">
        <f>SUM(I6:I36)</f>
        <v>2.9</v>
      </c>
      <c r="J37" s="267"/>
      <c r="K37" s="256">
        <f>SUM(K6:K36)</f>
        <v>305.19999999999993</v>
      </c>
      <c r="L37" s="256">
        <f>SUM(L6:L36)</f>
        <v>315.8</v>
      </c>
      <c r="M37" s="256">
        <f>SUM(M6:M36)</f>
        <v>0</v>
      </c>
      <c r="N37" s="256">
        <f>IF(ISERROR(AVERAGE(N6:N36))," ",AVERAGE(N6:N36))</f>
        <v>886.9483870967741</v>
      </c>
      <c r="O37" s="265"/>
    </row>
    <row r="38" spans="1:15" ht="18.75" customHeight="1" thickBot="1">
      <c r="A38" s="255"/>
      <c r="B38" s="249">
        <f>IF(ISERROR(AVERAGE(B37:C37))," ",AVERAGE(B37:C37))</f>
        <v>27.9</v>
      </c>
      <c r="C38" s="250">
        <f>AVERAGE(B37:C37)</f>
        <v>27.9</v>
      </c>
      <c r="D38" s="249">
        <f>IF(ISERROR(AVERAGE(D37:E37))," ",AVERAGE(D37:E37))</f>
        <v>32.08064516129032</v>
      </c>
      <c r="E38" s="250">
        <f>AVERAGE(D37:E37)</f>
        <v>32.08064516129032</v>
      </c>
      <c r="F38" s="251">
        <f>IF(ISERROR(AVERAGE(F37:H37))," ",AVERAGE(F37:H37))</f>
        <v>29.9247311827957</v>
      </c>
      <c r="G38" s="252">
        <f>AVERAGE(F37:H37)</f>
        <v>29.9247311827957</v>
      </c>
      <c r="H38" s="253"/>
      <c r="I38" s="257"/>
      <c r="J38" s="268"/>
      <c r="K38" s="257"/>
      <c r="L38" s="257"/>
      <c r="M38" s="257"/>
      <c r="N38" s="257"/>
      <c r="O38" s="266"/>
    </row>
  </sheetData>
  <sheetProtection/>
  <mergeCells count="21">
    <mergeCell ref="A1:O1"/>
    <mergeCell ref="A2:O2"/>
    <mergeCell ref="A3:D3"/>
    <mergeCell ref="E3:F3"/>
    <mergeCell ref="K3:L3"/>
    <mergeCell ref="B4:C4"/>
    <mergeCell ref="O37:O38"/>
    <mergeCell ref="J37:J38"/>
    <mergeCell ref="O4:O5"/>
    <mergeCell ref="F38:H38"/>
    <mergeCell ref="L37:L38"/>
    <mergeCell ref="I37:I38"/>
    <mergeCell ref="A37:A38"/>
    <mergeCell ref="M37:M38"/>
    <mergeCell ref="A4:A5"/>
    <mergeCell ref="N37:N38"/>
    <mergeCell ref="B38:C38"/>
    <mergeCell ref="K4:K5"/>
    <mergeCell ref="D38:E38"/>
    <mergeCell ref="D4:H4"/>
    <mergeCell ref="K37:K3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O48"/>
  <sheetViews>
    <sheetView rightToLeft="1" zoomScalePageLayoutView="0" workbookViewId="0" topLeftCell="A22">
      <selection activeCell="M43" sqref="M43"/>
    </sheetView>
  </sheetViews>
  <sheetFormatPr defaultColWidth="9.140625" defaultRowHeight="12.75"/>
  <cols>
    <col min="1" max="1" width="4.57421875" style="0" customWidth="1"/>
    <col min="2" max="3" width="5.8515625" style="0" customWidth="1"/>
    <col min="4" max="4" width="5.57421875" style="0" customWidth="1"/>
    <col min="5" max="5" width="5.7109375" style="0" customWidth="1"/>
    <col min="6" max="6" width="5.28125" style="0" customWidth="1"/>
    <col min="7" max="7" width="5.7109375" style="0" customWidth="1"/>
    <col min="8" max="8" width="5.57421875" style="0" customWidth="1"/>
    <col min="9" max="9" width="5.28125" style="0" customWidth="1"/>
    <col min="10" max="10" width="10.57421875" style="0" customWidth="1"/>
    <col min="11" max="13" width="5.28125" style="0" customWidth="1"/>
    <col min="14" max="14" width="6.140625" style="0" customWidth="1"/>
    <col min="15" max="15" width="16.28125" style="0" customWidth="1"/>
  </cols>
  <sheetData>
    <row r="1" spans="1:15" ht="27.75" customHeight="1">
      <c r="A1" s="245" t="s">
        <v>21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</row>
    <row r="2" spans="1:15" ht="27.75" customHeight="1">
      <c r="A2" s="246" t="s">
        <v>22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5" ht="21" customHeight="1" thickBot="1">
      <c r="A3" s="247" t="s">
        <v>20</v>
      </c>
      <c r="B3" s="247"/>
      <c r="C3" s="247"/>
      <c r="D3" s="247"/>
      <c r="E3" s="248" t="s">
        <v>47</v>
      </c>
      <c r="F3" s="248"/>
      <c r="G3" s="8"/>
      <c r="H3" s="8"/>
      <c r="I3" s="7"/>
      <c r="J3" s="9" t="s">
        <v>17</v>
      </c>
      <c r="K3" s="248" t="s">
        <v>30</v>
      </c>
      <c r="L3" s="248"/>
      <c r="M3" s="64"/>
      <c r="N3" s="9" t="s">
        <v>18</v>
      </c>
      <c r="O3" s="242">
        <v>1391</v>
      </c>
    </row>
    <row r="4" spans="1:15" ht="17.25" customHeight="1">
      <c r="A4" s="258" t="s">
        <v>0</v>
      </c>
      <c r="B4" s="271" t="s">
        <v>19</v>
      </c>
      <c r="C4" s="272"/>
      <c r="D4" s="262" t="s">
        <v>1</v>
      </c>
      <c r="E4" s="263"/>
      <c r="F4" s="263"/>
      <c r="G4" s="263"/>
      <c r="H4" s="264"/>
      <c r="I4" s="12" t="s">
        <v>2</v>
      </c>
      <c r="J4" s="3" t="s">
        <v>3</v>
      </c>
      <c r="K4" s="260" t="s">
        <v>4</v>
      </c>
      <c r="L4" s="1" t="s">
        <v>5</v>
      </c>
      <c r="M4" s="1" t="s">
        <v>6</v>
      </c>
      <c r="N4" s="1" t="s">
        <v>16</v>
      </c>
      <c r="O4" s="269" t="s">
        <v>7</v>
      </c>
    </row>
    <row r="5" spans="1:15" ht="21" customHeight="1" thickBot="1">
      <c r="A5" s="259"/>
      <c r="B5" s="4" t="s">
        <v>8</v>
      </c>
      <c r="C5" s="6" t="s">
        <v>9</v>
      </c>
      <c r="D5" s="4" t="s">
        <v>10</v>
      </c>
      <c r="E5" s="5" t="s">
        <v>11</v>
      </c>
      <c r="F5" s="14">
        <v>0.2708333333333333</v>
      </c>
      <c r="G5" s="15">
        <v>0.5208333333333334</v>
      </c>
      <c r="H5" s="16">
        <v>0.7708333333333334</v>
      </c>
      <c r="I5" s="13" t="s">
        <v>12</v>
      </c>
      <c r="J5" s="2" t="s">
        <v>13</v>
      </c>
      <c r="K5" s="261"/>
      <c r="L5" s="2" t="s">
        <v>14</v>
      </c>
      <c r="M5" s="2" t="s">
        <v>15</v>
      </c>
      <c r="N5" s="2" t="s">
        <v>42</v>
      </c>
      <c r="O5" s="270"/>
    </row>
    <row r="6" spans="1:15" ht="21" customHeight="1">
      <c r="A6" s="10">
        <v>1</v>
      </c>
      <c r="B6" s="65">
        <v>21.6</v>
      </c>
      <c r="C6" s="65">
        <v>34</v>
      </c>
      <c r="D6" s="66">
        <v>19</v>
      </c>
      <c r="E6" s="66">
        <v>31</v>
      </c>
      <c r="F6" s="66">
        <v>31</v>
      </c>
      <c r="G6" s="66">
        <v>20</v>
      </c>
      <c r="H6" s="66">
        <v>32</v>
      </c>
      <c r="I6" s="69">
        <v>0</v>
      </c>
      <c r="J6" s="67" t="s">
        <v>173</v>
      </c>
      <c r="K6" s="65">
        <v>6.4</v>
      </c>
      <c r="L6" s="65">
        <v>10.8</v>
      </c>
      <c r="M6" s="65"/>
      <c r="N6" s="65">
        <v>887.2</v>
      </c>
      <c r="O6" s="68"/>
    </row>
    <row r="7" spans="1:15" ht="21" customHeight="1">
      <c r="A7" s="11">
        <v>2</v>
      </c>
      <c r="B7" s="69">
        <v>19.2</v>
      </c>
      <c r="C7" s="69">
        <v>33.4</v>
      </c>
      <c r="D7" s="70">
        <v>20</v>
      </c>
      <c r="E7" s="70">
        <v>33</v>
      </c>
      <c r="F7" s="70">
        <v>33</v>
      </c>
      <c r="G7" s="70">
        <v>22</v>
      </c>
      <c r="H7" s="70">
        <v>26</v>
      </c>
      <c r="I7" s="65">
        <v>0</v>
      </c>
      <c r="J7" s="71" t="s">
        <v>78</v>
      </c>
      <c r="K7" s="69">
        <v>7.4</v>
      </c>
      <c r="L7" s="69">
        <v>10.1</v>
      </c>
      <c r="M7" s="69"/>
      <c r="N7" s="69">
        <v>885.4</v>
      </c>
      <c r="O7" s="72"/>
    </row>
    <row r="8" spans="1:15" ht="21" customHeight="1">
      <c r="A8" s="11">
        <v>3</v>
      </c>
      <c r="B8" s="69">
        <v>20</v>
      </c>
      <c r="C8" s="69">
        <v>32.4</v>
      </c>
      <c r="D8" s="70">
        <v>23</v>
      </c>
      <c r="E8" s="70">
        <v>43</v>
      </c>
      <c r="F8" s="70">
        <v>33</v>
      </c>
      <c r="G8" s="70">
        <v>24</v>
      </c>
      <c r="H8" s="70">
        <v>40</v>
      </c>
      <c r="I8" s="69">
        <v>0</v>
      </c>
      <c r="J8" s="71" t="s">
        <v>129</v>
      </c>
      <c r="K8" s="69">
        <v>8</v>
      </c>
      <c r="L8" s="69">
        <v>8.2</v>
      </c>
      <c r="M8" s="69"/>
      <c r="N8" s="69">
        <v>886.3</v>
      </c>
      <c r="O8" s="72"/>
    </row>
    <row r="9" spans="1:15" ht="21" customHeight="1">
      <c r="A9" s="11">
        <v>4</v>
      </c>
      <c r="B9" s="69">
        <v>17</v>
      </c>
      <c r="C9" s="69">
        <v>29</v>
      </c>
      <c r="D9" s="70">
        <v>31</v>
      </c>
      <c r="E9" s="70">
        <v>54</v>
      </c>
      <c r="F9" s="70">
        <v>54</v>
      </c>
      <c r="G9" s="70">
        <v>33</v>
      </c>
      <c r="H9" s="70">
        <v>39</v>
      </c>
      <c r="I9" s="69">
        <v>0</v>
      </c>
      <c r="J9" s="71" t="s">
        <v>50</v>
      </c>
      <c r="K9" s="69">
        <v>9</v>
      </c>
      <c r="L9" s="69">
        <v>10.2</v>
      </c>
      <c r="M9" s="69"/>
      <c r="N9" s="69">
        <v>888.4</v>
      </c>
      <c r="O9" s="72"/>
    </row>
    <row r="10" spans="1:15" ht="21" customHeight="1">
      <c r="A10" s="11">
        <v>5</v>
      </c>
      <c r="B10" s="69">
        <v>18</v>
      </c>
      <c r="C10" s="69">
        <v>30.2</v>
      </c>
      <c r="D10" s="70">
        <v>31</v>
      </c>
      <c r="E10" s="70">
        <v>48</v>
      </c>
      <c r="F10" s="70">
        <v>43</v>
      </c>
      <c r="G10" s="70">
        <v>32</v>
      </c>
      <c r="H10" s="70">
        <v>41</v>
      </c>
      <c r="I10" s="69">
        <v>0</v>
      </c>
      <c r="J10" s="71" t="s">
        <v>174</v>
      </c>
      <c r="K10" s="69">
        <v>5.4</v>
      </c>
      <c r="L10" s="69">
        <v>10.2</v>
      </c>
      <c r="M10" s="69"/>
      <c r="N10" s="69">
        <v>889.9</v>
      </c>
      <c r="O10" s="72"/>
    </row>
    <row r="11" spans="1:15" ht="21" customHeight="1">
      <c r="A11" s="11">
        <v>6</v>
      </c>
      <c r="B11" s="69">
        <v>19</v>
      </c>
      <c r="C11" s="69">
        <v>32</v>
      </c>
      <c r="D11" s="70">
        <v>26</v>
      </c>
      <c r="E11" s="70">
        <v>47</v>
      </c>
      <c r="F11" s="70">
        <v>44</v>
      </c>
      <c r="G11" s="70">
        <v>29</v>
      </c>
      <c r="H11" s="70">
        <v>37</v>
      </c>
      <c r="I11" s="69">
        <v>0</v>
      </c>
      <c r="J11" s="71" t="s">
        <v>175</v>
      </c>
      <c r="K11" s="69">
        <v>5.5</v>
      </c>
      <c r="L11" s="69">
        <v>10</v>
      </c>
      <c r="M11" s="69"/>
      <c r="N11" s="69">
        <v>890.6</v>
      </c>
      <c r="O11" s="72"/>
    </row>
    <row r="12" spans="1:15" ht="21" customHeight="1">
      <c r="A12" s="11">
        <v>7</v>
      </c>
      <c r="B12" s="69">
        <v>17.8</v>
      </c>
      <c r="C12" s="69">
        <v>31</v>
      </c>
      <c r="D12" s="70">
        <v>16</v>
      </c>
      <c r="E12" s="70">
        <v>49</v>
      </c>
      <c r="F12" s="70">
        <v>44</v>
      </c>
      <c r="G12" s="70">
        <v>18</v>
      </c>
      <c r="H12" s="70">
        <v>39</v>
      </c>
      <c r="I12" s="69">
        <v>0</v>
      </c>
      <c r="J12" s="71" t="s">
        <v>68</v>
      </c>
      <c r="K12" s="69">
        <v>7</v>
      </c>
      <c r="L12" s="69">
        <v>8.8</v>
      </c>
      <c r="M12" s="69"/>
      <c r="N12" s="69">
        <v>891.8</v>
      </c>
      <c r="O12" s="72"/>
    </row>
    <row r="13" spans="1:15" ht="21" customHeight="1">
      <c r="A13" s="11">
        <v>8</v>
      </c>
      <c r="B13" s="69">
        <v>20.4</v>
      </c>
      <c r="C13" s="69">
        <v>27</v>
      </c>
      <c r="D13" s="70">
        <v>30</v>
      </c>
      <c r="E13" s="70">
        <v>54</v>
      </c>
      <c r="F13" s="70">
        <v>51</v>
      </c>
      <c r="G13" s="70">
        <v>32</v>
      </c>
      <c r="H13" s="70">
        <v>42</v>
      </c>
      <c r="I13" s="69">
        <v>0</v>
      </c>
      <c r="J13" s="71" t="s">
        <v>171</v>
      </c>
      <c r="K13" s="69">
        <v>11</v>
      </c>
      <c r="L13" s="69">
        <v>9.3</v>
      </c>
      <c r="M13" s="69"/>
      <c r="N13" s="69">
        <v>894.7</v>
      </c>
      <c r="O13" s="72"/>
    </row>
    <row r="14" spans="1:15" ht="21" customHeight="1">
      <c r="A14" s="11">
        <v>9</v>
      </c>
      <c r="B14" s="69">
        <v>15.8</v>
      </c>
      <c r="C14" s="69">
        <v>28</v>
      </c>
      <c r="D14" s="70">
        <v>28</v>
      </c>
      <c r="E14" s="70">
        <v>55</v>
      </c>
      <c r="F14" s="70">
        <v>55</v>
      </c>
      <c r="G14" s="70">
        <v>35</v>
      </c>
      <c r="H14" s="70">
        <v>38</v>
      </c>
      <c r="I14" s="69">
        <v>0</v>
      </c>
      <c r="J14" s="71" t="s">
        <v>63</v>
      </c>
      <c r="K14" s="69">
        <v>7</v>
      </c>
      <c r="L14" s="69">
        <v>10.7</v>
      </c>
      <c r="M14" s="69"/>
      <c r="N14" s="69">
        <v>895.3</v>
      </c>
      <c r="O14" s="72"/>
    </row>
    <row r="15" spans="1:15" ht="21" customHeight="1">
      <c r="A15" s="11">
        <v>10</v>
      </c>
      <c r="B15" s="69">
        <v>16</v>
      </c>
      <c r="C15" s="69">
        <v>29.6</v>
      </c>
      <c r="D15" s="70">
        <v>28</v>
      </c>
      <c r="E15" s="70">
        <v>49</v>
      </c>
      <c r="F15" s="70">
        <v>46</v>
      </c>
      <c r="G15" s="70">
        <v>31</v>
      </c>
      <c r="H15" s="70">
        <v>31</v>
      </c>
      <c r="I15" s="69">
        <v>0</v>
      </c>
      <c r="J15" s="71" t="s">
        <v>67</v>
      </c>
      <c r="K15" s="69">
        <v>5.1</v>
      </c>
      <c r="L15" s="69">
        <v>10.2</v>
      </c>
      <c r="M15" s="69"/>
      <c r="N15" s="69">
        <v>894.9</v>
      </c>
      <c r="O15" s="72"/>
    </row>
    <row r="16" spans="1:15" ht="21" customHeight="1">
      <c r="A16" s="11">
        <v>11</v>
      </c>
      <c r="B16" s="69">
        <v>16.8</v>
      </c>
      <c r="C16" s="69">
        <v>28.4</v>
      </c>
      <c r="D16" s="70">
        <v>14</v>
      </c>
      <c r="E16" s="70">
        <v>50</v>
      </c>
      <c r="F16" s="70">
        <v>38</v>
      </c>
      <c r="G16" s="70">
        <v>16</v>
      </c>
      <c r="H16" s="70">
        <v>31</v>
      </c>
      <c r="I16" s="69">
        <v>0</v>
      </c>
      <c r="J16" s="71" t="s">
        <v>174</v>
      </c>
      <c r="K16" s="69">
        <v>7</v>
      </c>
      <c r="L16" s="69">
        <v>10.8</v>
      </c>
      <c r="M16" s="69"/>
      <c r="N16" s="69">
        <v>895.8</v>
      </c>
      <c r="O16" s="72"/>
    </row>
    <row r="17" spans="1:15" ht="21" customHeight="1">
      <c r="A17" s="11">
        <v>12</v>
      </c>
      <c r="B17" s="69">
        <v>14.4</v>
      </c>
      <c r="C17" s="69">
        <v>26.4</v>
      </c>
      <c r="D17" s="70">
        <v>27</v>
      </c>
      <c r="E17" s="70">
        <v>46</v>
      </c>
      <c r="F17" s="70">
        <v>46</v>
      </c>
      <c r="G17" s="70">
        <v>31</v>
      </c>
      <c r="H17" s="70">
        <v>38</v>
      </c>
      <c r="I17" s="69">
        <v>0</v>
      </c>
      <c r="J17" s="71" t="s">
        <v>176</v>
      </c>
      <c r="K17" s="69">
        <v>7.5</v>
      </c>
      <c r="L17" s="69">
        <v>10.6</v>
      </c>
      <c r="M17" s="69"/>
      <c r="N17" s="69">
        <v>893.6</v>
      </c>
      <c r="O17" s="72"/>
    </row>
    <row r="18" spans="1:15" ht="21" customHeight="1">
      <c r="A18" s="11">
        <v>13</v>
      </c>
      <c r="B18" s="69">
        <v>13.8</v>
      </c>
      <c r="C18" s="69">
        <v>27.4</v>
      </c>
      <c r="D18" s="70">
        <v>25</v>
      </c>
      <c r="E18" s="70">
        <v>44</v>
      </c>
      <c r="F18" s="70">
        <v>38</v>
      </c>
      <c r="G18" s="70">
        <v>30</v>
      </c>
      <c r="H18" s="70">
        <v>40</v>
      </c>
      <c r="I18" s="69">
        <v>0</v>
      </c>
      <c r="J18" s="71" t="s">
        <v>177</v>
      </c>
      <c r="K18" s="69">
        <v>6</v>
      </c>
      <c r="L18" s="69">
        <v>10.5</v>
      </c>
      <c r="M18" s="69"/>
      <c r="N18" s="69">
        <v>890.6</v>
      </c>
      <c r="O18" s="72"/>
    </row>
    <row r="19" spans="1:15" ht="21" customHeight="1">
      <c r="A19" s="11">
        <v>14</v>
      </c>
      <c r="B19" s="69">
        <v>15.6</v>
      </c>
      <c r="C19" s="69">
        <v>29.6</v>
      </c>
      <c r="D19" s="70">
        <v>30</v>
      </c>
      <c r="E19" s="70">
        <v>45</v>
      </c>
      <c r="F19" s="70">
        <v>44</v>
      </c>
      <c r="G19" s="70">
        <v>32</v>
      </c>
      <c r="H19" s="70">
        <v>40</v>
      </c>
      <c r="I19" s="69">
        <v>0</v>
      </c>
      <c r="J19" s="71" t="s">
        <v>111</v>
      </c>
      <c r="K19" s="69">
        <v>5.4</v>
      </c>
      <c r="L19" s="69">
        <v>9.5</v>
      </c>
      <c r="M19" s="69"/>
      <c r="N19" s="69">
        <v>890.5</v>
      </c>
      <c r="O19" s="72"/>
    </row>
    <row r="20" spans="1:15" ht="21" customHeight="1">
      <c r="A20" s="11">
        <v>15</v>
      </c>
      <c r="B20" s="69">
        <v>16.4</v>
      </c>
      <c r="C20" s="69">
        <v>30.6</v>
      </c>
      <c r="D20" s="70">
        <v>17</v>
      </c>
      <c r="E20" s="70">
        <v>47</v>
      </c>
      <c r="F20" s="70">
        <v>44</v>
      </c>
      <c r="G20" s="70">
        <v>18</v>
      </c>
      <c r="H20" s="70">
        <v>37</v>
      </c>
      <c r="I20" s="69">
        <v>0</v>
      </c>
      <c r="J20" s="71" t="s">
        <v>178</v>
      </c>
      <c r="K20" s="69">
        <v>5.7</v>
      </c>
      <c r="L20" s="69">
        <v>9.3</v>
      </c>
      <c r="M20" s="69"/>
      <c r="N20" s="69">
        <v>891.8</v>
      </c>
      <c r="O20" s="72"/>
    </row>
    <row r="21" spans="1:15" ht="21" customHeight="1">
      <c r="A21" s="11">
        <v>16</v>
      </c>
      <c r="B21" s="69">
        <v>18.2</v>
      </c>
      <c r="C21" s="69">
        <v>30</v>
      </c>
      <c r="D21" s="70">
        <v>30</v>
      </c>
      <c r="E21" s="70">
        <v>47</v>
      </c>
      <c r="F21" s="70">
        <v>47</v>
      </c>
      <c r="G21" s="70">
        <v>32</v>
      </c>
      <c r="H21" s="70">
        <v>40</v>
      </c>
      <c r="I21" s="69">
        <v>0</v>
      </c>
      <c r="J21" s="71" t="s">
        <v>179</v>
      </c>
      <c r="K21" s="69">
        <v>7.4</v>
      </c>
      <c r="L21" s="69">
        <v>9.4</v>
      </c>
      <c r="M21" s="69"/>
      <c r="N21" s="69">
        <v>892.9</v>
      </c>
      <c r="O21" s="238"/>
    </row>
    <row r="22" spans="1:15" ht="21" customHeight="1">
      <c r="A22" s="11">
        <v>17</v>
      </c>
      <c r="B22" s="69">
        <v>17.4</v>
      </c>
      <c r="C22" s="69">
        <v>30.6</v>
      </c>
      <c r="D22" s="70">
        <v>33</v>
      </c>
      <c r="E22" s="70">
        <v>46</v>
      </c>
      <c r="F22" s="70">
        <v>44</v>
      </c>
      <c r="G22" s="70">
        <v>35</v>
      </c>
      <c r="H22" s="70">
        <v>42</v>
      </c>
      <c r="I22" s="69">
        <v>0</v>
      </c>
      <c r="J22" s="71" t="s">
        <v>180</v>
      </c>
      <c r="K22" s="69">
        <v>5.6</v>
      </c>
      <c r="L22" s="69">
        <v>9</v>
      </c>
      <c r="M22" s="69"/>
      <c r="N22" s="69">
        <v>891</v>
      </c>
      <c r="O22" s="72"/>
    </row>
    <row r="23" spans="1:15" ht="21" customHeight="1">
      <c r="A23" s="11">
        <v>18</v>
      </c>
      <c r="B23" s="69">
        <v>19</v>
      </c>
      <c r="C23" s="69">
        <v>31</v>
      </c>
      <c r="D23" s="70">
        <v>33</v>
      </c>
      <c r="E23" s="70">
        <v>54</v>
      </c>
      <c r="F23" s="70">
        <v>48</v>
      </c>
      <c r="G23" s="70">
        <v>35</v>
      </c>
      <c r="H23" s="70">
        <v>38</v>
      </c>
      <c r="I23" s="69">
        <v>0</v>
      </c>
      <c r="J23" s="71" t="s">
        <v>58</v>
      </c>
      <c r="K23" s="69">
        <v>7.3</v>
      </c>
      <c r="L23" s="69">
        <v>6.4</v>
      </c>
      <c r="M23" s="69"/>
      <c r="N23" s="69">
        <v>888.2</v>
      </c>
      <c r="O23" s="72"/>
    </row>
    <row r="24" spans="1:15" ht="21" customHeight="1">
      <c r="A24" s="11">
        <v>19</v>
      </c>
      <c r="B24" s="69">
        <v>16.6</v>
      </c>
      <c r="C24" s="69">
        <v>31</v>
      </c>
      <c r="D24" s="70">
        <v>20</v>
      </c>
      <c r="E24" s="70">
        <v>56</v>
      </c>
      <c r="F24" s="70">
        <v>52</v>
      </c>
      <c r="G24" s="70">
        <v>20</v>
      </c>
      <c r="H24" s="70">
        <v>35</v>
      </c>
      <c r="I24" s="69">
        <v>0</v>
      </c>
      <c r="J24" s="71" t="s">
        <v>55</v>
      </c>
      <c r="K24" s="69">
        <v>7</v>
      </c>
      <c r="L24" s="69">
        <v>9.7</v>
      </c>
      <c r="M24" s="69"/>
      <c r="N24" s="69">
        <v>889.2</v>
      </c>
      <c r="O24" s="239"/>
    </row>
    <row r="25" spans="1:15" ht="21" customHeight="1">
      <c r="A25" s="11">
        <v>20</v>
      </c>
      <c r="B25" s="69">
        <v>17.2</v>
      </c>
      <c r="C25" s="69">
        <v>30.4</v>
      </c>
      <c r="D25" s="70">
        <v>29</v>
      </c>
      <c r="E25" s="70">
        <v>58</v>
      </c>
      <c r="F25" s="70">
        <v>55</v>
      </c>
      <c r="G25" s="70">
        <v>37</v>
      </c>
      <c r="H25" s="70">
        <v>41</v>
      </c>
      <c r="I25" s="69">
        <v>0</v>
      </c>
      <c r="J25" s="71" t="s">
        <v>55</v>
      </c>
      <c r="K25" s="69">
        <v>6</v>
      </c>
      <c r="L25" s="69">
        <v>9.5</v>
      </c>
      <c r="M25" s="69"/>
      <c r="N25" s="69">
        <v>891</v>
      </c>
      <c r="O25" s="72"/>
    </row>
    <row r="26" spans="1:15" ht="21" customHeight="1">
      <c r="A26" s="11">
        <v>21</v>
      </c>
      <c r="B26" s="69">
        <v>18.6</v>
      </c>
      <c r="C26" s="69">
        <v>31</v>
      </c>
      <c r="D26" s="70">
        <v>28</v>
      </c>
      <c r="E26" s="70">
        <v>52</v>
      </c>
      <c r="F26" s="70">
        <v>49</v>
      </c>
      <c r="G26" s="70">
        <v>36</v>
      </c>
      <c r="H26" s="70">
        <v>44</v>
      </c>
      <c r="I26" s="69">
        <v>0</v>
      </c>
      <c r="J26" s="71" t="s">
        <v>128</v>
      </c>
      <c r="K26" s="69">
        <v>6</v>
      </c>
      <c r="L26" s="69">
        <v>9</v>
      </c>
      <c r="M26" s="69"/>
      <c r="N26" s="69">
        <v>888.3</v>
      </c>
      <c r="O26" s="72"/>
    </row>
    <row r="27" spans="1:15" ht="21" customHeight="1">
      <c r="A27" s="11">
        <v>22</v>
      </c>
      <c r="B27" s="69">
        <v>19.8</v>
      </c>
      <c r="C27" s="69">
        <v>26.6</v>
      </c>
      <c r="D27" s="70">
        <v>48</v>
      </c>
      <c r="E27" s="70">
        <v>68</v>
      </c>
      <c r="F27" s="70">
        <v>53</v>
      </c>
      <c r="G27" s="70">
        <v>52</v>
      </c>
      <c r="H27" s="70">
        <v>58</v>
      </c>
      <c r="I27" s="69">
        <v>0</v>
      </c>
      <c r="J27" s="71" t="s">
        <v>67</v>
      </c>
      <c r="K27" s="69">
        <v>8.7</v>
      </c>
      <c r="L27" s="69">
        <v>8.9</v>
      </c>
      <c r="M27" s="69"/>
      <c r="N27" s="69">
        <v>889.5</v>
      </c>
      <c r="O27" s="72"/>
    </row>
    <row r="28" spans="1:15" ht="21" customHeight="1">
      <c r="A28" s="11">
        <v>23</v>
      </c>
      <c r="B28" s="69">
        <v>13.6</v>
      </c>
      <c r="C28" s="69">
        <v>23.4</v>
      </c>
      <c r="D28" s="70">
        <v>36</v>
      </c>
      <c r="E28" s="70">
        <v>71</v>
      </c>
      <c r="F28" s="70">
        <v>71</v>
      </c>
      <c r="G28" s="70">
        <v>41</v>
      </c>
      <c r="H28" s="70">
        <v>43</v>
      </c>
      <c r="I28" s="69">
        <v>0</v>
      </c>
      <c r="J28" s="71" t="s">
        <v>181</v>
      </c>
      <c r="K28" s="69">
        <v>7</v>
      </c>
      <c r="L28" s="69">
        <v>10.5</v>
      </c>
      <c r="M28" s="69"/>
      <c r="N28" s="69">
        <v>894.5</v>
      </c>
      <c r="O28" s="72"/>
    </row>
    <row r="29" spans="1:15" ht="21" customHeight="1">
      <c r="A29" s="11">
        <v>24</v>
      </c>
      <c r="B29" s="69">
        <v>12.4</v>
      </c>
      <c r="C29" s="69">
        <v>25.4</v>
      </c>
      <c r="D29" s="70">
        <v>34</v>
      </c>
      <c r="E29" s="70">
        <v>69</v>
      </c>
      <c r="F29" s="70">
        <v>66</v>
      </c>
      <c r="G29" s="70">
        <v>37</v>
      </c>
      <c r="H29" s="70">
        <v>54</v>
      </c>
      <c r="I29" s="69">
        <v>0</v>
      </c>
      <c r="J29" s="71" t="s">
        <v>63</v>
      </c>
      <c r="K29" s="69">
        <v>5</v>
      </c>
      <c r="L29" s="69">
        <v>10.3</v>
      </c>
      <c r="M29" s="69"/>
      <c r="N29" s="69">
        <v>894.2</v>
      </c>
      <c r="O29" s="72"/>
    </row>
    <row r="30" spans="1:15" ht="21" customHeight="1">
      <c r="A30" s="11">
        <v>25</v>
      </c>
      <c r="B30" s="69">
        <v>13</v>
      </c>
      <c r="C30" s="69">
        <v>26.4</v>
      </c>
      <c r="D30" s="70">
        <v>30</v>
      </c>
      <c r="E30" s="70">
        <v>63</v>
      </c>
      <c r="F30" s="70">
        <v>48</v>
      </c>
      <c r="G30" s="70">
        <v>32</v>
      </c>
      <c r="H30" s="70">
        <v>48</v>
      </c>
      <c r="I30" s="69">
        <v>0</v>
      </c>
      <c r="J30" s="71" t="s">
        <v>177</v>
      </c>
      <c r="K30" s="69">
        <v>5.6</v>
      </c>
      <c r="L30" s="69">
        <v>10</v>
      </c>
      <c r="M30" s="69"/>
      <c r="N30" s="69">
        <v>893.6</v>
      </c>
      <c r="O30" s="72"/>
    </row>
    <row r="31" spans="1:15" ht="21" customHeight="1">
      <c r="A31" s="11">
        <v>26</v>
      </c>
      <c r="B31" s="69">
        <v>13</v>
      </c>
      <c r="C31" s="69">
        <v>24.6</v>
      </c>
      <c r="D31" s="70">
        <v>45</v>
      </c>
      <c r="E31" s="70">
        <v>63</v>
      </c>
      <c r="F31" s="70">
        <v>58</v>
      </c>
      <c r="G31" s="70">
        <v>47</v>
      </c>
      <c r="H31" s="70">
        <v>51</v>
      </c>
      <c r="I31" s="69">
        <v>0</v>
      </c>
      <c r="J31" s="71" t="s">
        <v>108</v>
      </c>
      <c r="K31" s="69">
        <v>5.5</v>
      </c>
      <c r="L31" s="69">
        <v>9.7</v>
      </c>
      <c r="M31" s="69"/>
      <c r="N31" s="69">
        <v>893.5</v>
      </c>
      <c r="O31" s="72"/>
    </row>
    <row r="32" spans="1:15" ht="21" customHeight="1">
      <c r="A32" s="11">
        <v>27</v>
      </c>
      <c r="B32" s="69">
        <v>11.8</v>
      </c>
      <c r="C32" s="69">
        <v>23.4</v>
      </c>
      <c r="D32" s="70">
        <v>29</v>
      </c>
      <c r="E32" s="70">
        <v>73</v>
      </c>
      <c r="F32" s="70">
        <v>67</v>
      </c>
      <c r="G32" s="70">
        <v>34</v>
      </c>
      <c r="H32" s="70">
        <v>55</v>
      </c>
      <c r="I32" s="69">
        <v>0</v>
      </c>
      <c r="J32" s="71" t="s">
        <v>63</v>
      </c>
      <c r="K32" s="69">
        <v>5</v>
      </c>
      <c r="L32" s="69">
        <v>10.1</v>
      </c>
      <c r="M32" s="69"/>
      <c r="N32" s="69">
        <v>893.9</v>
      </c>
      <c r="O32" s="72"/>
    </row>
    <row r="33" spans="1:15" ht="21" customHeight="1">
      <c r="A33" s="11">
        <v>28</v>
      </c>
      <c r="B33" s="69">
        <v>10.4</v>
      </c>
      <c r="C33" s="69">
        <v>22.6</v>
      </c>
      <c r="D33" s="70">
        <v>35</v>
      </c>
      <c r="E33" s="70">
        <v>72</v>
      </c>
      <c r="F33" s="70">
        <v>68</v>
      </c>
      <c r="G33" s="70">
        <v>52</v>
      </c>
      <c r="H33" s="70">
        <v>57</v>
      </c>
      <c r="I33" s="69">
        <v>0</v>
      </c>
      <c r="J33" s="71" t="s">
        <v>49</v>
      </c>
      <c r="K33" s="69">
        <v>1.4</v>
      </c>
      <c r="L33" s="69">
        <v>6.5</v>
      </c>
      <c r="M33" s="69"/>
      <c r="N33" s="69">
        <v>894.8</v>
      </c>
      <c r="O33" s="72"/>
    </row>
    <row r="34" spans="1:15" ht="21" customHeight="1">
      <c r="A34" s="11">
        <v>29</v>
      </c>
      <c r="B34" s="69">
        <v>11.4</v>
      </c>
      <c r="C34" s="69">
        <v>21.4</v>
      </c>
      <c r="D34" s="70">
        <v>53</v>
      </c>
      <c r="E34" s="70">
        <v>73</v>
      </c>
      <c r="F34" s="70">
        <v>68</v>
      </c>
      <c r="G34" s="70">
        <v>56</v>
      </c>
      <c r="H34" s="70">
        <v>63</v>
      </c>
      <c r="I34" s="69">
        <v>0</v>
      </c>
      <c r="J34" s="71" t="s">
        <v>49</v>
      </c>
      <c r="K34" s="69">
        <v>4</v>
      </c>
      <c r="L34" s="69">
        <v>7.9</v>
      </c>
      <c r="M34" s="69"/>
      <c r="N34" s="69">
        <v>896.1</v>
      </c>
      <c r="O34" s="72"/>
    </row>
    <row r="35" spans="1:15" ht="21" customHeight="1">
      <c r="A35" s="11">
        <v>30</v>
      </c>
      <c r="B35" s="69">
        <v>10</v>
      </c>
      <c r="C35" s="69">
        <v>23</v>
      </c>
      <c r="D35" s="70">
        <v>48</v>
      </c>
      <c r="E35" s="70">
        <v>71</v>
      </c>
      <c r="F35" s="70">
        <v>71</v>
      </c>
      <c r="G35" s="70">
        <v>54</v>
      </c>
      <c r="H35" s="70">
        <v>57</v>
      </c>
      <c r="I35" s="69">
        <v>0</v>
      </c>
      <c r="J35" s="71" t="s">
        <v>182</v>
      </c>
      <c r="K35" s="69">
        <v>4.1</v>
      </c>
      <c r="L35" s="69">
        <v>9.4</v>
      </c>
      <c r="M35" s="69"/>
      <c r="N35" s="69">
        <v>895.5</v>
      </c>
      <c r="O35" s="72"/>
    </row>
    <row r="36" spans="1:15" ht="21" customHeight="1">
      <c r="A36" s="236"/>
      <c r="B36" s="69"/>
      <c r="C36" s="69"/>
      <c r="D36" s="70"/>
      <c r="E36" s="70"/>
      <c r="F36" s="70"/>
      <c r="G36" s="70"/>
      <c r="H36" s="70"/>
      <c r="I36" s="63"/>
      <c r="J36" s="225"/>
      <c r="K36" s="63"/>
      <c r="L36" s="63"/>
      <c r="M36" s="63"/>
      <c r="N36" s="63"/>
      <c r="O36" s="237"/>
    </row>
    <row r="37" spans="1:15" ht="20.25" customHeight="1">
      <c r="A37" s="254" t="s">
        <v>16</v>
      </c>
      <c r="B37" s="73">
        <f aca="true" t="shared" si="0" ref="B37:H37">IF(ISERROR(AVERAGE(B6:B36))," ",AVERAGE(B6:B36))</f>
        <v>16.14</v>
      </c>
      <c r="C37" s="73">
        <f t="shared" si="0"/>
        <v>28.326666666666664</v>
      </c>
      <c r="D37" s="73">
        <f t="shared" si="0"/>
        <v>29.866666666666667</v>
      </c>
      <c r="E37" s="73">
        <f t="shared" si="0"/>
        <v>54.36666666666667</v>
      </c>
      <c r="F37" s="69">
        <f t="shared" si="0"/>
        <v>50.3</v>
      </c>
      <c r="G37" s="73">
        <f t="shared" si="0"/>
        <v>33.43333333333333</v>
      </c>
      <c r="H37" s="73">
        <f t="shared" si="0"/>
        <v>42.56666666666667</v>
      </c>
      <c r="I37" s="256">
        <f>SUM(I6:I36)</f>
        <v>0</v>
      </c>
      <c r="J37" s="267" t="s">
        <v>67</v>
      </c>
      <c r="K37" s="256">
        <f>SUM(K6:K36)</f>
        <v>188.99999999999997</v>
      </c>
      <c r="L37" s="256">
        <f>SUM(L6:L36)</f>
        <v>285.49999999999994</v>
      </c>
      <c r="M37" s="256">
        <f>SUM(M6:M36)</f>
        <v>0</v>
      </c>
      <c r="N37" s="256">
        <f>IF(ISERROR(AVERAGE(N6:N36))," ",AVERAGE(N6:N36))</f>
        <v>891.7666666666665</v>
      </c>
      <c r="O37" s="265"/>
    </row>
    <row r="38" spans="1:15" ht="18.75" customHeight="1" thickBot="1">
      <c r="A38" s="255"/>
      <c r="B38" s="249">
        <f>IF(ISERROR(AVERAGE(B37:C37))," ",AVERAGE(B37:C37))</f>
        <v>22.233333333333334</v>
      </c>
      <c r="C38" s="250">
        <f>AVERAGE(B37:C37)</f>
        <v>22.233333333333334</v>
      </c>
      <c r="D38" s="249">
        <f>IF(ISERROR(AVERAGE(D37:E37))," ",AVERAGE(D37:E37))</f>
        <v>42.11666666666667</v>
      </c>
      <c r="E38" s="250">
        <f>AVERAGE(D37:E37)</f>
        <v>42.11666666666667</v>
      </c>
      <c r="F38" s="251">
        <f>IF(ISERROR(AVERAGE(F37:H37))," ",AVERAGE(F37:H37))</f>
        <v>42.099999999999994</v>
      </c>
      <c r="G38" s="252">
        <f>AVERAGE(F37:H37)</f>
        <v>42.099999999999994</v>
      </c>
      <c r="H38" s="253"/>
      <c r="I38" s="257"/>
      <c r="J38" s="268"/>
      <c r="K38" s="257"/>
      <c r="L38" s="257"/>
      <c r="M38" s="257"/>
      <c r="N38" s="257"/>
      <c r="O38" s="266"/>
    </row>
    <row r="45" ht="12.75">
      <c r="I45" s="241"/>
    </row>
    <row r="48" spans="13:14" ht="12.75">
      <c r="M48" s="241"/>
      <c r="N48" s="241"/>
    </row>
  </sheetData>
  <sheetProtection/>
  <mergeCells count="21">
    <mergeCell ref="A37:A38"/>
    <mergeCell ref="K4:K5"/>
    <mergeCell ref="B38:C38"/>
    <mergeCell ref="A4:A5"/>
    <mergeCell ref="D4:H4"/>
    <mergeCell ref="N37:N38"/>
    <mergeCell ref="O37:O38"/>
    <mergeCell ref="K37:K38"/>
    <mergeCell ref="D38:E38"/>
    <mergeCell ref="M37:M38"/>
    <mergeCell ref="I37:I38"/>
    <mergeCell ref="J37:J38"/>
    <mergeCell ref="F38:H38"/>
    <mergeCell ref="L37:L38"/>
    <mergeCell ref="A1:O1"/>
    <mergeCell ref="A2:O2"/>
    <mergeCell ref="A3:D3"/>
    <mergeCell ref="E3:F3"/>
    <mergeCell ref="K3:L3"/>
    <mergeCell ref="B4:C4"/>
    <mergeCell ref="O4:O5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O43"/>
  <sheetViews>
    <sheetView rightToLeft="1" zoomScalePageLayoutView="0" workbookViewId="0" topLeftCell="A24">
      <selection activeCell="N37" sqref="N37:N38"/>
    </sheetView>
  </sheetViews>
  <sheetFormatPr defaultColWidth="9.140625" defaultRowHeight="12.75"/>
  <cols>
    <col min="1" max="1" width="4.57421875" style="0" customWidth="1"/>
    <col min="2" max="3" width="5.8515625" style="0" customWidth="1"/>
    <col min="4" max="4" width="5.57421875" style="0" customWidth="1"/>
    <col min="5" max="5" width="5.7109375" style="0" customWidth="1"/>
    <col min="6" max="6" width="5.28125" style="0" customWidth="1"/>
    <col min="7" max="7" width="5.7109375" style="0" customWidth="1"/>
    <col min="8" max="8" width="5.57421875" style="0" customWidth="1"/>
    <col min="9" max="9" width="5.28125" style="0" customWidth="1"/>
    <col min="10" max="10" width="10.57421875" style="0" customWidth="1"/>
    <col min="11" max="13" width="5.28125" style="0" customWidth="1"/>
    <col min="14" max="14" width="6.140625" style="0" customWidth="1"/>
    <col min="15" max="15" width="16.28125" style="0" customWidth="1"/>
  </cols>
  <sheetData>
    <row r="1" spans="1:15" ht="27.75" customHeight="1">
      <c r="A1" s="245" t="s">
        <v>21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</row>
    <row r="2" spans="1:15" ht="27.75" customHeight="1">
      <c r="A2" s="246" t="s">
        <v>22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5" ht="21" customHeight="1" thickBot="1">
      <c r="A3" s="247" t="s">
        <v>20</v>
      </c>
      <c r="B3" s="247"/>
      <c r="C3" s="247"/>
      <c r="D3" s="247"/>
      <c r="E3" s="248" t="s">
        <v>47</v>
      </c>
      <c r="F3" s="248"/>
      <c r="G3" s="8"/>
      <c r="H3" s="8"/>
      <c r="I3" s="7"/>
      <c r="J3" s="9" t="s">
        <v>17</v>
      </c>
      <c r="K3" s="248" t="s">
        <v>31</v>
      </c>
      <c r="L3" s="248"/>
      <c r="M3" s="64"/>
      <c r="N3" s="9" t="s">
        <v>18</v>
      </c>
      <c r="O3" s="242">
        <v>1391</v>
      </c>
    </row>
    <row r="4" spans="1:15" ht="17.25" customHeight="1">
      <c r="A4" s="258" t="s">
        <v>0</v>
      </c>
      <c r="B4" s="271" t="s">
        <v>19</v>
      </c>
      <c r="C4" s="272"/>
      <c r="D4" s="262" t="s">
        <v>1</v>
      </c>
      <c r="E4" s="263"/>
      <c r="F4" s="263"/>
      <c r="G4" s="263"/>
      <c r="H4" s="264"/>
      <c r="I4" s="12" t="s">
        <v>2</v>
      </c>
      <c r="J4" s="3" t="s">
        <v>3</v>
      </c>
      <c r="K4" s="260" t="s">
        <v>4</v>
      </c>
      <c r="L4" s="1" t="s">
        <v>5</v>
      </c>
      <c r="M4" s="1" t="s">
        <v>6</v>
      </c>
      <c r="N4" s="1" t="s">
        <v>16</v>
      </c>
      <c r="O4" s="269" t="s">
        <v>48</v>
      </c>
    </row>
    <row r="5" spans="1:15" ht="21" customHeight="1" thickBot="1">
      <c r="A5" s="259"/>
      <c r="B5" s="4" t="s">
        <v>8</v>
      </c>
      <c r="C5" s="6" t="s">
        <v>9</v>
      </c>
      <c r="D5" s="4" t="s">
        <v>10</v>
      </c>
      <c r="E5" s="5" t="s">
        <v>11</v>
      </c>
      <c r="F5" s="14">
        <v>0.2708333333333333</v>
      </c>
      <c r="G5" s="15">
        <v>0.5208333333333334</v>
      </c>
      <c r="H5" s="16">
        <v>0.7708333333333334</v>
      </c>
      <c r="I5" s="13" t="s">
        <v>12</v>
      </c>
      <c r="J5" s="2" t="s">
        <v>13</v>
      </c>
      <c r="K5" s="261"/>
      <c r="L5" s="2" t="s">
        <v>14</v>
      </c>
      <c r="M5" s="2" t="s">
        <v>15</v>
      </c>
      <c r="N5" s="2" t="s">
        <v>42</v>
      </c>
      <c r="O5" s="270"/>
    </row>
    <row r="6" spans="1:15" ht="21" customHeight="1">
      <c r="A6" s="10">
        <v>1</v>
      </c>
      <c r="B6" s="65">
        <v>10.4</v>
      </c>
      <c r="C6" s="65">
        <v>22</v>
      </c>
      <c r="D6" s="66">
        <v>38</v>
      </c>
      <c r="E6" s="66">
        <v>66</v>
      </c>
      <c r="F6" s="66">
        <v>64</v>
      </c>
      <c r="G6" s="66">
        <v>44</v>
      </c>
      <c r="H6" s="66">
        <v>58</v>
      </c>
      <c r="I6" s="69">
        <v>0</v>
      </c>
      <c r="J6" s="67" t="s">
        <v>183</v>
      </c>
      <c r="K6" s="65">
        <v>2.2</v>
      </c>
      <c r="L6" s="65">
        <v>8.2</v>
      </c>
      <c r="M6" s="65"/>
      <c r="N6" s="65">
        <v>895.5</v>
      </c>
      <c r="O6" s="68"/>
    </row>
    <row r="7" spans="1:15" ht="21" customHeight="1">
      <c r="A7" s="11">
        <v>2</v>
      </c>
      <c r="B7" s="69">
        <v>12.8</v>
      </c>
      <c r="C7" s="69">
        <v>22.4</v>
      </c>
      <c r="D7" s="70">
        <v>46</v>
      </c>
      <c r="E7" s="70">
        <v>70</v>
      </c>
      <c r="F7" s="70">
        <v>65</v>
      </c>
      <c r="G7" s="70">
        <v>55</v>
      </c>
      <c r="H7" s="70">
        <v>66</v>
      </c>
      <c r="I7" s="65">
        <v>0</v>
      </c>
      <c r="J7" s="71" t="s">
        <v>123</v>
      </c>
      <c r="K7" s="69">
        <v>3.6</v>
      </c>
      <c r="L7" s="69">
        <v>2</v>
      </c>
      <c r="M7" s="69"/>
      <c r="N7" s="69">
        <v>892.3</v>
      </c>
      <c r="O7" s="72"/>
    </row>
    <row r="8" spans="1:15" ht="21" customHeight="1">
      <c r="A8" s="11">
        <v>3</v>
      </c>
      <c r="B8" s="69">
        <v>11.6</v>
      </c>
      <c r="C8" s="69">
        <v>26</v>
      </c>
      <c r="D8" s="70">
        <v>46</v>
      </c>
      <c r="E8" s="70">
        <v>78</v>
      </c>
      <c r="F8" s="70">
        <v>71</v>
      </c>
      <c r="G8" s="70">
        <v>53</v>
      </c>
      <c r="H8" s="70">
        <v>53</v>
      </c>
      <c r="I8" s="69">
        <v>0</v>
      </c>
      <c r="J8" s="71" t="s">
        <v>184</v>
      </c>
      <c r="K8" s="69">
        <v>3.2</v>
      </c>
      <c r="L8" s="69">
        <v>9.8</v>
      </c>
      <c r="M8" s="69"/>
      <c r="N8" s="69">
        <v>889.1</v>
      </c>
      <c r="O8" s="72"/>
    </row>
    <row r="9" spans="1:15" ht="21" customHeight="1">
      <c r="A9" s="11">
        <v>4</v>
      </c>
      <c r="B9" s="69">
        <v>11.8</v>
      </c>
      <c r="C9" s="69">
        <v>25.6</v>
      </c>
      <c r="D9" s="70">
        <v>48</v>
      </c>
      <c r="E9" s="70">
        <v>72</v>
      </c>
      <c r="F9" s="70">
        <v>65</v>
      </c>
      <c r="G9" s="70">
        <v>51</v>
      </c>
      <c r="H9" s="70">
        <v>56</v>
      </c>
      <c r="I9" s="69">
        <v>0</v>
      </c>
      <c r="J9" s="71" t="s">
        <v>80</v>
      </c>
      <c r="K9" s="69">
        <v>5.4</v>
      </c>
      <c r="L9" s="69">
        <v>9.5</v>
      </c>
      <c r="M9" s="69"/>
      <c r="N9" s="69">
        <v>889.5</v>
      </c>
      <c r="O9" s="72"/>
    </row>
    <row r="10" spans="1:15" ht="21" customHeight="1">
      <c r="A10" s="11">
        <v>5</v>
      </c>
      <c r="B10" s="69">
        <v>15.2</v>
      </c>
      <c r="C10" s="69">
        <v>24.4</v>
      </c>
      <c r="D10" s="70">
        <v>45</v>
      </c>
      <c r="E10" s="70">
        <v>81</v>
      </c>
      <c r="F10" s="70">
        <v>62</v>
      </c>
      <c r="G10" s="70">
        <v>45</v>
      </c>
      <c r="H10" s="70">
        <v>58</v>
      </c>
      <c r="I10" s="69">
        <v>0</v>
      </c>
      <c r="J10" s="71" t="s">
        <v>185</v>
      </c>
      <c r="K10" s="69">
        <v>3.8</v>
      </c>
      <c r="L10" s="69">
        <v>2.4</v>
      </c>
      <c r="M10" s="69"/>
      <c r="N10" s="69">
        <v>888.2</v>
      </c>
      <c r="O10" s="72"/>
    </row>
    <row r="11" spans="1:15" ht="21" customHeight="1">
      <c r="A11" s="11">
        <v>6</v>
      </c>
      <c r="B11" s="69">
        <v>10.6</v>
      </c>
      <c r="C11" s="69">
        <v>23.6</v>
      </c>
      <c r="D11" s="70">
        <v>42</v>
      </c>
      <c r="E11" s="70">
        <v>89</v>
      </c>
      <c r="F11" s="70">
        <v>79</v>
      </c>
      <c r="G11" s="70">
        <v>60</v>
      </c>
      <c r="H11" s="70">
        <v>63</v>
      </c>
      <c r="I11" s="69">
        <v>0.7</v>
      </c>
      <c r="J11" s="71" t="s">
        <v>99</v>
      </c>
      <c r="K11" s="69">
        <v>3.4</v>
      </c>
      <c r="L11" s="69">
        <v>5.7</v>
      </c>
      <c r="M11" s="69"/>
      <c r="N11" s="69">
        <v>888.5</v>
      </c>
      <c r="O11" s="72" t="s">
        <v>54</v>
      </c>
    </row>
    <row r="12" spans="1:15" ht="21" customHeight="1">
      <c r="A12" s="11">
        <v>7</v>
      </c>
      <c r="B12" s="69">
        <v>10.8</v>
      </c>
      <c r="C12" s="69">
        <v>21.4</v>
      </c>
      <c r="D12" s="70">
        <v>66</v>
      </c>
      <c r="E12" s="70">
        <v>86</v>
      </c>
      <c r="F12" s="70">
        <v>84</v>
      </c>
      <c r="G12" s="70">
        <v>67</v>
      </c>
      <c r="H12" s="70">
        <v>71</v>
      </c>
      <c r="I12" s="69">
        <v>0</v>
      </c>
      <c r="J12" s="71" t="s">
        <v>63</v>
      </c>
      <c r="K12" s="69">
        <v>3.2</v>
      </c>
      <c r="L12" s="69">
        <v>7.4</v>
      </c>
      <c r="M12" s="69"/>
      <c r="N12" s="69">
        <v>889.9</v>
      </c>
      <c r="O12" s="72"/>
    </row>
    <row r="13" spans="1:15" ht="21" customHeight="1">
      <c r="A13" s="11">
        <v>8</v>
      </c>
      <c r="B13" s="69">
        <v>9.2</v>
      </c>
      <c r="C13" s="69">
        <v>20.4</v>
      </c>
      <c r="D13" s="70">
        <v>60</v>
      </c>
      <c r="E13" s="70">
        <v>83</v>
      </c>
      <c r="F13" s="70">
        <v>83</v>
      </c>
      <c r="G13" s="70">
        <v>67</v>
      </c>
      <c r="H13" s="70">
        <v>70</v>
      </c>
      <c r="I13" s="69">
        <v>0</v>
      </c>
      <c r="J13" s="71" t="s">
        <v>148</v>
      </c>
      <c r="K13" s="69">
        <v>2.7</v>
      </c>
      <c r="L13" s="69">
        <v>6.6</v>
      </c>
      <c r="M13" s="69"/>
      <c r="N13" s="69">
        <v>890.1</v>
      </c>
      <c r="O13" s="72"/>
    </row>
    <row r="14" spans="1:15" ht="21" customHeight="1">
      <c r="A14" s="11">
        <v>9</v>
      </c>
      <c r="B14" s="69">
        <v>10.4</v>
      </c>
      <c r="C14" s="69">
        <v>20.8</v>
      </c>
      <c r="D14" s="70">
        <v>51</v>
      </c>
      <c r="E14" s="70">
        <v>79</v>
      </c>
      <c r="F14" s="70">
        <v>76</v>
      </c>
      <c r="G14" s="70">
        <v>53</v>
      </c>
      <c r="H14" s="70">
        <v>66</v>
      </c>
      <c r="I14" s="69">
        <v>0</v>
      </c>
      <c r="J14" s="71" t="s">
        <v>186</v>
      </c>
      <c r="K14" s="69">
        <v>2.4</v>
      </c>
      <c r="L14" s="69">
        <v>9.7</v>
      </c>
      <c r="M14" s="69"/>
      <c r="N14" s="69">
        <v>889.5</v>
      </c>
      <c r="O14" s="72"/>
    </row>
    <row r="15" spans="1:15" ht="21" customHeight="1">
      <c r="A15" s="11">
        <v>10</v>
      </c>
      <c r="B15" s="69">
        <v>9.6</v>
      </c>
      <c r="C15" s="69">
        <v>22.4</v>
      </c>
      <c r="D15" s="70">
        <v>48</v>
      </c>
      <c r="E15" s="70">
        <v>78</v>
      </c>
      <c r="F15" s="70">
        <v>76</v>
      </c>
      <c r="G15" s="70">
        <v>59</v>
      </c>
      <c r="H15" s="70">
        <v>65</v>
      </c>
      <c r="I15" s="69">
        <v>0</v>
      </c>
      <c r="J15" s="71" t="s">
        <v>63</v>
      </c>
      <c r="K15" s="69">
        <v>2.1</v>
      </c>
      <c r="L15" s="69">
        <v>9.7</v>
      </c>
      <c r="M15" s="69"/>
      <c r="N15" s="69">
        <v>890</v>
      </c>
      <c r="O15" s="72"/>
    </row>
    <row r="16" spans="1:15" ht="21" customHeight="1">
      <c r="A16" s="11">
        <v>11</v>
      </c>
      <c r="B16" s="69">
        <v>10.2</v>
      </c>
      <c r="C16" s="69">
        <v>22</v>
      </c>
      <c r="D16" s="70">
        <v>58</v>
      </c>
      <c r="E16" s="70">
        <v>83</v>
      </c>
      <c r="F16" s="70">
        <v>83</v>
      </c>
      <c r="G16" s="70">
        <v>58</v>
      </c>
      <c r="H16" s="70">
        <v>63</v>
      </c>
      <c r="I16" s="69">
        <v>0</v>
      </c>
      <c r="J16" s="71" t="s">
        <v>99</v>
      </c>
      <c r="K16" s="69">
        <v>1.8</v>
      </c>
      <c r="L16" s="69">
        <v>9.8</v>
      </c>
      <c r="M16" s="69"/>
      <c r="N16" s="69">
        <v>892.5</v>
      </c>
      <c r="O16" s="72"/>
    </row>
    <row r="17" spans="1:15" ht="21" customHeight="1">
      <c r="A17" s="11">
        <v>12</v>
      </c>
      <c r="B17" s="69">
        <v>10</v>
      </c>
      <c r="C17" s="69">
        <v>22</v>
      </c>
      <c r="D17" s="70">
        <v>45</v>
      </c>
      <c r="E17" s="70">
        <v>76</v>
      </c>
      <c r="F17" s="70">
        <v>76</v>
      </c>
      <c r="G17" s="70">
        <v>55</v>
      </c>
      <c r="H17" s="70">
        <v>73</v>
      </c>
      <c r="I17" s="69">
        <v>0</v>
      </c>
      <c r="J17" s="71" t="s">
        <v>69</v>
      </c>
      <c r="K17" s="69">
        <v>2</v>
      </c>
      <c r="L17" s="69">
        <v>9</v>
      </c>
      <c r="M17" s="69"/>
      <c r="N17" s="69">
        <v>890.5</v>
      </c>
      <c r="O17" s="72"/>
    </row>
    <row r="18" spans="1:15" ht="21" customHeight="1">
      <c r="A18" s="11">
        <v>13</v>
      </c>
      <c r="B18" s="69">
        <v>12.4</v>
      </c>
      <c r="C18" s="69">
        <v>22</v>
      </c>
      <c r="D18" s="70">
        <v>45</v>
      </c>
      <c r="E18" s="70">
        <v>77</v>
      </c>
      <c r="F18" s="70">
        <v>72</v>
      </c>
      <c r="G18" s="70">
        <v>45</v>
      </c>
      <c r="H18" s="70">
        <v>67</v>
      </c>
      <c r="I18" s="69">
        <v>0</v>
      </c>
      <c r="J18" s="71" t="s">
        <v>53</v>
      </c>
      <c r="K18" s="69">
        <v>1.6</v>
      </c>
      <c r="L18" s="69">
        <v>9.2</v>
      </c>
      <c r="M18" s="69"/>
      <c r="N18" s="69">
        <v>890.9</v>
      </c>
      <c r="O18" s="72"/>
    </row>
    <row r="19" spans="1:15" ht="21" customHeight="1">
      <c r="A19" s="11">
        <v>14</v>
      </c>
      <c r="B19" s="69">
        <v>9</v>
      </c>
      <c r="C19" s="69">
        <v>21</v>
      </c>
      <c r="D19" s="70">
        <v>60</v>
      </c>
      <c r="E19" s="70">
        <v>80</v>
      </c>
      <c r="F19" s="70">
        <v>80</v>
      </c>
      <c r="G19" s="70">
        <v>62</v>
      </c>
      <c r="H19" s="70">
        <v>66</v>
      </c>
      <c r="I19" s="69">
        <v>0</v>
      </c>
      <c r="J19" s="71" t="s">
        <v>87</v>
      </c>
      <c r="K19" s="69">
        <v>6</v>
      </c>
      <c r="L19" s="69">
        <v>9.6</v>
      </c>
      <c r="M19" s="69"/>
      <c r="N19" s="69">
        <v>893.8</v>
      </c>
      <c r="O19" s="72"/>
    </row>
    <row r="20" spans="1:15" ht="21" customHeight="1">
      <c r="A20" s="11">
        <v>15</v>
      </c>
      <c r="B20" s="69">
        <v>10</v>
      </c>
      <c r="C20" s="69">
        <v>20.8</v>
      </c>
      <c r="D20" s="70">
        <v>63</v>
      </c>
      <c r="E20" s="70">
        <v>81</v>
      </c>
      <c r="F20" s="70">
        <v>81</v>
      </c>
      <c r="G20" s="70">
        <v>64</v>
      </c>
      <c r="H20" s="70">
        <v>68</v>
      </c>
      <c r="I20" s="69">
        <v>0</v>
      </c>
      <c r="J20" s="71" t="s">
        <v>187</v>
      </c>
      <c r="K20" s="69">
        <v>3.4</v>
      </c>
      <c r="L20" s="69">
        <v>8.2</v>
      </c>
      <c r="M20" s="69"/>
      <c r="N20" s="69">
        <v>893.1</v>
      </c>
      <c r="O20" s="72"/>
    </row>
    <row r="21" spans="1:15" ht="21" customHeight="1">
      <c r="A21" s="11">
        <v>16</v>
      </c>
      <c r="B21" s="69">
        <v>10.4</v>
      </c>
      <c r="C21" s="69">
        <v>22</v>
      </c>
      <c r="D21" s="70">
        <v>61</v>
      </c>
      <c r="E21" s="70">
        <v>81</v>
      </c>
      <c r="F21" s="70">
        <v>81</v>
      </c>
      <c r="G21" s="70">
        <v>63</v>
      </c>
      <c r="H21" s="70">
        <v>71</v>
      </c>
      <c r="I21" s="69">
        <v>0</v>
      </c>
      <c r="J21" s="71" t="s">
        <v>183</v>
      </c>
      <c r="K21" s="69">
        <v>3</v>
      </c>
      <c r="L21" s="69">
        <v>8.2</v>
      </c>
      <c r="M21" s="69"/>
      <c r="N21" s="69">
        <v>890.7</v>
      </c>
      <c r="O21" s="238"/>
    </row>
    <row r="22" spans="1:15" ht="21" customHeight="1">
      <c r="A22" s="11">
        <v>17</v>
      </c>
      <c r="B22" s="69">
        <v>11.2</v>
      </c>
      <c r="C22" s="69">
        <v>22.2</v>
      </c>
      <c r="D22" s="70">
        <v>55</v>
      </c>
      <c r="E22" s="70">
        <v>86</v>
      </c>
      <c r="F22" s="70">
        <v>77</v>
      </c>
      <c r="G22" s="70">
        <v>57</v>
      </c>
      <c r="H22" s="70">
        <v>71</v>
      </c>
      <c r="I22" s="69">
        <v>0</v>
      </c>
      <c r="J22" s="71" t="s">
        <v>183</v>
      </c>
      <c r="K22" s="69">
        <v>2.6</v>
      </c>
      <c r="L22" s="69">
        <v>9.2</v>
      </c>
      <c r="M22" s="69"/>
      <c r="N22" s="69">
        <v>888.9</v>
      </c>
      <c r="O22" s="72"/>
    </row>
    <row r="23" spans="1:15" ht="21" customHeight="1">
      <c r="A23" s="11">
        <v>18</v>
      </c>
      <c r="B23" s="69">
        <v>10.6</v>
      </c>
      <c r="C23" s="69">
        <v>23</v>
      </c>
      <c r="D23" s="70">
        <v>61</v>
      </c>
      <c r="E23" s="70">
        <v>86</v>
      </c>
      <c r="F23" s="70">
        <v>77</v>
      </c>
      <c r="G23" s="70">
        <v>61</v>
      </c>
      <c r="H23" s="70">
        <v>66</v>
      </c>
      <c r="I23" s="69">
        <v>0</v>
      </c>
      <c r="J23" s="71" t="s">
        <v>187</v>
      </c>
      <c r="K23" s="69">
        <v>2.2</v>
      </c>
      <c r="L23" s="69">
        <v>9.5</v>
      </c>
      <c r="M23" s="69"/>
      <c r="N23" s="69">
        <v>888.1</v>
      </c>
      <c r="O23" s="72"/>
    </row>
    <row r="24" spans="1:15" ht="21" customHeight="1">
      <c r="A24" s="11">
        <v>19</v>
      </c>
      <c r="B24" s="69">
        <v>11.4</v>
      </c>
      <c r="C24" s="69">
        <v>23</v>
      </c>
      <c r="D24" s="70">
        <v>48</v>
      </c>
      <c r="E24" s="70">
        <v>72</v>
      </c>
      <c r="F24" s="70">
        <v>71</v>
      </c>
      <c r="G24" s="70">
        <v>55</v>
      </c>
      <c r="H24" s="70">
        <v>61</v>
      </c>
      <c r="I24" s="69">
        <v>0</v>
      </c>
      <c r="J24" s="71" t="s">
        <v>183</v>
      </c>
      <c r="K24" s="69">
        <v>1.7</v>
      </c>
      <c r="L24" s="69">
        <v>9.5</v>
      </c>
      <c r="M24" s="69"/>
      <c r="N24" s="69">
        <v>891.7</v>
      </c>
      <c r="O24" s="239"/>
    </row>
    <row r="25" spans="1:15" ht="21" customHeight="1">
      <c r="A25" s="11">
        <v>20</v>
      </c>
      <c r="B25" s="69">
        <v>12</v>
      </c>
      <c r="C25" s="69">
        <v>23.6</v>
      </c>
      <c r="D25" s="70">
        <v>61</v>
      </c>
      <c r="E25" s="70">
        <v>76</v>
      </c>
      <c r="F25" s="70">
        <v>76</v>
      </c>
      <c r="G25" s="70">
        <v>62</v>
      </c>
      <c r="H25" s="70">
        <v>70</v>
      </c>
      <c r="I25" s="69">
        <v>0</v>
      </c>
      <c r="J25" s="71" t="s">
        <v>82</v>
      </c>
      <c r="K25" s="69">
        <v>2.5</v>
      </c>
      <c r="L25" s="69">
        <v>9.2</v>
      </c>
      <c r="M25" s="69"/>
      <c r="N25" s="69">
        <v>892.4</v>
      </c>
      <c r="O25" s="72"/>
    </row>
    <row r="26" spans="1:15" ht="21" customHeight="1">
      <c r="A26" s="11">
        <v>21</v>
      </c>
      <c r="B26" s="69">
        <v>12.2</v>
      </c>
      <c r="C26" s="69">
        <v>22.2</v>
      </c>
      <c r="D26" s="70">
        <v>64</v>
      </c>
      <c r="E26" s="70">
        <v>87</v>
      </c>
      <c r="F26" s="70">
        <v>74</v>
      </c>
      <c r="G26" s="70">
        <v>64</v>
      </c>
      <c r="H26" s="70">
        <v>70</v>
      </c>
      <c r="I26" s="69">
        <v>0</v>
      </c>
      <c r="J26" s="71" t="s">
        <v>188</v>
      </c>
      <c r="K26" s="69">
        <v>4</v>
      </c>
      <c r="L26" s="69">
        <v>1.4</v>
      </c>
      <c r="M26" s="69"/>
      <c r="N26" s="69">
        <v>892.1</v>
      </c>
      <c r="O26" s="72"/>
    </row>
    <row r="27" spans="1:15" ht="21" customHeight="1">
      <c r="A27" s="11">
        <v>22</v>
      </c>
      <c r="B27" s="69">
        <v>10</v>
      </c>
      <c r="C27" s="69">
        <v>23.4</v>
      </c>
      <c r="D27" s="70">
        <v>47</v>
      </c>
      <c r="E27" s="70">
        <v>81</v>
      </c>
      <c r="F27" s="70">
        <v>81</v>
      </c>
      <c r="G27" s="70">
        <v>67</v>
      </c>
      <c r="H27" s="70">
        <v>74</v>
      </c>
      <c r="I27" s="69">
        <v>0</v>
      </c>
      <c r="J27" s="71" t="s">
        <v>63</v>
      </c>
      <c r="K27" s="69">
        <v>3</v>
      </c>
      <c r="L27" s="69">
        <v>7.1</v>
      </c>
      <c r="M27" s="69"/>
      <c r="N27" s="69">
        <v>893.4</v>
      </c>
      <c r="O27" s="72"/>
    </row>
    <row r="28" spans="1:15" ht="21" customHeight="1">
      <c r="A28" s="11">
        <v>23</v>
      </c>
      <c r="B28" s="69">
        <v>14</v>
      </c>
      <c r="C28" s="69">
        <v>18</v>
      </c>
      <c r="D28" s="70">
        <v>77</v>
      </c>
      <c r="E28" s="70">
        <v>89</v>
      </c>
      <c r="F28" s="70">
        <v>82</v>
      </c>
      <c r="G28" s="70">
        <v>89</v>
      </c>
      <c r="H28" s="70">
        <v>87</v>
      </c>
      <c r="I28" s="69">
        <v>1.9</v>
      </c>
      <c r="J28" s="71" t="s">
        <v>53</v>
      </c>
      <c r="K28" s="69">
        <v>2.6</v>
      </c>
      <c r="L28" s="69">
        <v>0</v>
      </c>
      <c r="M28" s="69"/>
      <c r="N28" s="69">
        <v>892.2</v>
      </c>
      <c r="O28" s="72" t="s">
        <v>93</v>
      </c>
    </row>
    <row r="29" spans="1:15" ht="21" customHeight="1">
      <c r="A29" s="11">
        <v>24</v>
      </c>
      <c r="B29" s="69">
        <v>11</v>
      </c>
      <c r="C29" s="69">
        <v>17.4</v>
      </c>
      <c r="D29" s="70">
        <v>80</v>
      </c>
      <c r="E29" s="70">
        <v>95</v>
      </c>
      <c r="F29" s="70">
        <v>95</v>
      </c>
      <c r="G29" s="70">
        <v>84</v>
      </c>
      <c r="H29" s="70">
        <v>87</v>
      </c>
      <c r="I29" s="69">
        <v>6.4</v>
      </c>
      <c r="J29" s="71" t="s">
        <v>184</v>
      </c>
      <c r="K29" s="69">
        <v>1</v>
      </c>
      <c r="L29" s="69">
        <v>2.4</v>
      </c>
      <c r="M29" s="69"/>
      <c r="N29" s="69">
        <v>887.4</v>
      </c>
      <c r="O29" s="72" t="s">
        <v>93</v>
      </c>
    </row>
    <row r="30" spans="1:15" ht="21" customHeight="1">
      <c r="A30" s="11">
        <v>25</v>
      </c>
      <c r="B30" s="69">
        <v>6</v>
      </c>
      <c r="C30" s="69">
        <v>16.8</v>
      </c>
      <c r="D30" s="70">
        <v>75</v>
      </c>
      <c r="E30" s="70">
        <v>92</v>
      </c>
      <c r="F30" s="70">
        <v>92</v>
      </c>
      <c r="G30" s="70">
        <v>76</v>
      </c>
      <c r="H30" s="70">
        <v>80</v>
      </c>
      <c r="I30" s="69">
        <v>0</v>
      </c>
      <c r="J30" s="71" t="s">
        <v>64</v>
      </c>
      <c r="K30" s="69">
        <v>1</v>
      </c>
      <c r="L30" s="69">
        <v>8</v>
      </c>
      <c r="M30" s="69"/>
      <c r="N30" s="69">
        <v>891.3</v>
      </c>
      <c r="O30" s="72"/>
    </row>
    <row r="31" spans="1:15" ht="21" customHeight="1">
      <c r="A31" s="11">
        <v>26</v>
      </c>
      <c r="B31" s="69">
        <v>4.8</v>
      </c>
      <c r="C31" s="69">
        <v>15.2</v>
      </c>
      <c r="D31" s="70">
        <v>75</v>
      </c>
      <c r="E31" s="70">
        <v>92</v>
      </c>
      <c r="F31" s="70">
        <v>91</v>
      </c>
      <c r="G31" s="70">
        <v>81</v>
      </c>
      <c r="H31" s="70">
        <v>88</v>
      </c>
      <c r="I31" s="69">
        <v>0</v>
      </c>
      <c r="J31" s="71" t="s">
        <v>189</v>
      </c>
      <c r="K31" s="69">
        <v>1.6</v>
      </c>
      <c r="L31" s="69">
        <v>7.9</v>
      </c>
      <c r="M31" s="69"/>
      <c r="N31" s="69">
        <v>896.3</v>
      </c>
      <c r="O31" s="72"/>
    </row>
    <row r="32" spans="1:15" ht="21" customHeight="1">
      <c r="A32" s="11">
        <v>27</v>
      </c>
      <c r="B32" s="69">
        <v>5</v>
      </c>
      <c r="C32" s="69">
        <v>17.2</v>
      </c>
      <c r="D32" s="70">
        <v>71</v>
      </c>
      <c r="E32" s="70">
        <v>91</v>
      </c>
      <c r="F32" s="70">
        <v>91</v>
      </c>
      <c r="G32" s="70">
        <v>72</v>
      </c>
      <c r="H32" s="70">
        <v>81</v>
      </c>
      <c r="I32" s="69">
        <v>0</v>
      </c>
      <c r="J32" s="71" t="s">
        <v>183</v>
      </c>
      <c r="K32" s="69">
        <v>1.4</v>
      </c>
      <c r="L32" s="69">
        <v>9.4</v>
      </c>
      <c r="M32" s="69"/>
      <c r="N32" s="69">
        <v>896.5</v>
      </c>
      <c r="O32" s="72"/>
    </row>
    <row r="33" spans="1:15" ht="21" customHeight="1">
      <c r="A33" s="11">
        <v>28</v>
      </c>
      <c r="B33" s="69">
        <v>5.8</v>
      </c>
      <c r="C33" s="69">
        <v>16.6</v>
      </c>
      <c r="D33" s="70">
        <v>60</v>
      </c>
      <c r="E33" s="70">
        <v>86</v>
      </c>
      <c r="F33" s="70">
        <v>86</v>
      </c>
      <c r="G33" s="70">
        <v>62</v>
      </c>
      <c r="H33" s="70">
        <v>72</v>
      </c>
      <c r="I33" s="69">
        <v>0</v>
      </c>
      <c r="J33" s="71" t="s">
        <v>82</v>
      </c>
      <c r="K33" s="69">
        <v>1.5</v>
      </c>
      <c r="L33" s="69">
        <v>7.9</v>
      </c>
      <c r="M33" s="69"/>
      <c r="N33" s="69">
        <v>895.1</v>
      </c>
      <c r="O33" s="72"/>
    </row>
    <row r="34" spans="1:15" ht="21" customHeight="1">
      <c r="A34" s="11">
        <v>29</v>
      </c>
      <c r="B34" s="69">
        <v>5</v>
      </c>
      <c r="C34" s="69">
        <v>16</v>
      </c>
      <c r="D34" s="70">
        <v>53</v>
      </c>
      <c r="E34" s="70">
        <v>90</v>
      </c>
      <c r="F34" s="70">
        <v>82</v>
      </c>
      <c r="G34" s="70">
        <v>57</v>
      </c>
      <c r="H34" s="70">
        <v>73</v>
      </c>
      <c r="I34" s="69">
        <v>0</v>
      </c>
      <c r="J34" s="71" t="s">
        <v>176</v>
      </c>
      <c r="K34" s="69">
        <v>1.7</v>
      </c>
      <c r="L34" s="69">
        <v>6.2</v>
      </c>
      <c r="M34" s="69"/>
      <c r="N34" s="69">
        <v>894.4</v>
      </c>
      <c r="O34" s="72"/>
    </row>
    <row r="35" spans="1:15" ht="21" customHeight="1">
      <c r="A35" s="11">
        <v>30</v>
      </c>
      <c r="B35" s="69">
        <v>9.4</v>
      </c>
      <c r="C35" s="69">
        <v>14.4</v>
      </c>
      <c r="D35" s="70">
        <v>59</v>
      </c>
      <c r="E35" s="70">
        <v>83</v>
      </c>
      <c r="F35" s="70">
        <v>75</v>
      </c>
      <c r="G35" s="70">
        <v>61</v>
      </c>
      <c r="H35" s="70">
        <v>75</v>
      </c>
      <c r="I35" s="69">
        <v>0</v>
      </c>
      <c r="J35" s="71" t="s">
        <v>190</v>
      </c>
      <c r="K35" s="69">
        <v>2</v>
      </c>
      <c r="L35" s="69">
        <v>0</v>
      </c>
      <c r="M35" s="69"/>
      <c r="N35" s="69">
        <v>893.1</v>
      </c>
      <c r="O35" s="72"/>
    </row>
    <row r="36" spans="1:15" ht="21" customHeight="1">
      <c r="A36" s="11">
        <v>31</v>
      </c>
      <c r="B36" s="69"/>
      <c r="C36" s="69"/>
      <c r="D36" s="70"/>
      <c r="E36" s="70"/>
      <c r="F36" s="70"/>
      <c r="G36" s="70"/>
      <c r="H36" s="70"/>
      <c r="I36" s="69"/>
      <c r="J36" s="71"/>
      <c r="K36" s="69"/>
      <c r="L36" s="69"/>
      <c r="M36" s="69"/>
      <c r="N36" s="69"/>
      <c r="O36" s="72"/>
    </row>
    <row r="37" spans="1:15" ht="20.25" customHeight="1">
      <c r="A37" s="254" t="s">
        <v>16</v>
      </c>
      <c r="B37" s="73">
        <f aca="true" t="shared" si="0" ref="B37:H37">IF(ISERROR(AVERAGE(B6:B36))," ",AVERAGE(B6:B36))</f>
        <v>10.093333333333334</v>
      </c>
      <c r="C37" s="73">
        <f t="shared" si="0"/>
        <v>20.92666666666667</v>
      </c>
      <c r="D37" s="73">
        <f t="shared" si="0"/>
        <v>56.93333333333333</v>
      </c>
      <c r="E37" s="73">
        <f t="shared" si="0"/>
        <v>82.2</v>
      </c>
      <c r="F37" s="73">
        <f t="shared" si="0"/>
        <v>78.26666666666667</v>
      </c>
      <c r="G37" s="73">
        <f t="shared" si="0"/>
        <v>61.63333333333333</v>
      </c>
      <c r="H37" s="73">
        <f t="shared" si="0"/>
        <v>69.63333333333334</v>
      </c>
      <c r="I37" s="256">
        <f>SUM(I6:I36)</f>
        <v>9</v>
      </c>
      <c r="J37" s="267"/>
      <c r="K37" s="256">
        <f>SUM(K6:K36)</f>
        <v>78.60000000000001</v>
      </c>
      <c r="L37" s="256">
        <f>SUM(L6:L36)</f>
        <v>212.7</v>
      </c>
      <c r="M37" s="256">
        <f>SUM(M6:M36)</f>
        <v>0</v>
      </c>
      <c r="N37" s="256">
        <f>IF(ISERROR(AVERAGE(N6:N36))," ",AVERAGE(N6:N36))</f>
        <v>891.5666666666667</v>
      </c>
      <c r="O37" s="265"/>
    </row>
    <row r="38" spans="1:15" ht="18.75" customHeight="1" thickBot="1">
      <c r="A38" s="255"/>
      <c r="B38" s="249">
        <f>IF(ISERROR(AVERAGE(B37:C37))," ",AVERAGE(B37:C37))</f>
        <v>15.510000000000002</v>
      </c>
      <c r="C38" s="250">
        <f>AVERAGE(B37:C37)</f>
        <v>15.510000000000002</v>
      </c>
      <c r="D38" s="249">
        <f>IF(ISERROR(AVERAGE(D37:E37))," ",AVERAGE(D37:E37))</f>
        <v>69.56666666666666</v>
      </c>
      <c r="E38" s="250">
        <f>AVERAGE(D37:E37)</f>
        <v>69.56666666666666</v>
      </c>
      <c r="F38" s="251">
        <f>IF(ISERROR(AVERAGE(F37:H37))," ",AVERAGE(F37:H37))</f>
        <v>69.84444444444445</v>
      </c>
      <c r="G38" s="252">
        <f>AVERAGE(F37:H37)</f>
        <v>69.84444444444445</v>
      </c>
      <c r="H38" s="253"/>
      <c r="I38" s="257"/>
      <c r="J38" s="268"/>
      <c r="K38" s="257"/>
      <c r="L38" s="257"/>
      <c r="M38" s="257"/>
      <c r="N38" s="257"/>
      <c r="O38" s="266"/>
    </row>
    <row r="43" ht="12.75">
      <c r="N43" s="243"/>
    </row>
  </sheetData>
  <sheetProtection/>
  <mergeCells count="21">
    <mergeCell ref="O37:O38"/>
    <mergeCell ref="L37:L38"/>
    <mergeCell ref="M37:M38"/>
    <mergeCell ref="D38:E38"/>
    <mergeCell ref="J37:J38"/>
    <mergeCell ref="K37:K38"/>
    <mergeCell ref="F38:H38"/>
    <mergeCell ref="N37:N38"/>
    <mergeCell ref="B38:C38"/>
    <mergeCell ref="K4:K5"/>
    <mergeCell ref="A37:A38"/>
    <mergeCell ref="A4:A5"/>
    <mergeCell ref="I37:I38"/>
    <mergeCell ref="D4:H4"/>
    <mergeCell ref="A1:O1"/>
    <mergeCell ref="A2:O2"/>
    <mergeCell ref="A3:D3"/>
    <mergeCell ref="E3:F3"/>
    <mergeCell ref="K3:L3"/>
    <mergeCell ref="O4:O5"/>
    <mergeCell ref="B4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Biyar</dc:creator>
  <cp:keywords/>
  <dc:description/>
  <cp:lastModifiedBy>sess</cp:lastModifiedBy>
  <cp:lastPrinted>2011-10-25T07:59:02Z</cp:lastPrinted>
  <dcterms:created xsi:type="dcterms:W3CDTF">2003-04-13T21:48:07Z</dcterms:created>
  <dcterms:modified xsi:type="dcterms:W3CDTF">2013-04-21T04:26:03Z</dcterms:modified>
  <cp:category/>
  <cp:version/>
  <cp:contentType/>
  <cp:contentStatus/>
</cp:coreProperties>
</file>